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 tabRatio="798"/>
  </bookViews>
  <sheets>
    <sheet name="Пример10 ПБ" sheetId="3" r:id="rId1"/>
    <sheet name="ПримерТаблица2" sheetId="6" r:id="rId2"/>
    <sheet name="ПримерСведения" sheetId="7" r:id="rId3"/>
    <sheet name="10-ПБ" sheetId="11" r:id="rId4"/>
    <sheet name="Таблица 2" sheetId="12" r:id="rId5"/>
    <sheet name="Сведения" sheetId="13" r:id="rId6"/>
    <sheet name="Акт сверки" sheetId="5" r:id="rId7"/>
    <sheet name="Пояс. записка" sheetId="9" r:id="rId8"/>
  </sheets>
  <definedNames>
    <definedName name="_xlnm.Print_Area" localSheetId="3">'10-ПБ'!$A$1:$D$80</definedName>
    <definedName name="_xlnm.Print_Area" localSheetId="0">'Пример10 ПБ'!$A$1:$D$82</definedName>
    <definedName name="_xlnm.Print_Area" localSheetId="1">ПримерТаблица2!$A$1:$H$24</definedName>
    <definedName name="_xlnm.Print_Area" localSheetId="5">Сведения!$A$1:$D$38</definedName>
  </definedNames>
  <calcPr calcId="145621"/>
</workbook>
</file>

<file path=xl/calcChain.xml><?xml version="1.0" encoding="utf-8"?>
<calcChain xmlns="http://schemas.openxmlformats.org/spreadsheetml/2006/main">
  <c r="H9" i="6" l="1"/>
  <c r="H8" i="6"/>
  <c r="H14" i="6" l="1"/>
  <c r="H10" i="6"/>
  <c r="D23" i="7"/>
  <c r="D25" i="7" s="1"/>
  <c r="C25" i="7"/>
  <c r="D21" i="7"/>
  <c r="C19" i="7"/>
  <c r="E24" i="5" l="1"/>
  <c r="I10" i="5"/>
  <c r="I24" i="5"/>
  <c r="H24" i="5"/>
  <c r="G24" i="5"/>
  <c r="D24" i="5"/>
  <c r="C24" i="5"/>
  <c r="B24" i="5"/>
  <c r="D27" i="3"/>
  <c r="B8" i="6" l="1"/>
  <c r="B10" i="6" s="1"/>
  <c r="G25" i="5"/>
  <c r="E25" i="5"/>
  <c r="D75" i="3"/>
  <c r="D74" i="3"/>
  <c r="D73" i="3"/>
  <c r="D70" i="3"/>
  <c r="D68" i="3" l="1"/>
  <c r="D63" i="3"/>
  <c r="D43" i="3"/>
  <c r="D29" i="3" l="1"/>
  <c r="D79" i="3" s="1"/>
  <c r="D53" i="3"/>
  <c r="D81" i="3" l="1"/>
</calcChain>
</file>

<file path=xl/sharedStrings.xml><?xml version="1.0" encoding="utf-8"?>
<sst xmlns="http://schemas.openxmlformats.org/spreadsheetml/2006/main" count="340" uniqueCount="179">
  <si>
    <t>№№</t>
  </si>
  <si>
    <t>Наименование статей</t>
  </si>
  <si>
    <t xml:space="preserve"> Форма 10-ПБ</t>
  </si>
  <si>
    <t>к  постановлению исполкома ФНПР</t>
  </si>
  <si>
    <t>от 24.12.2008 №7-12</t>
  </si>
  <si>
    <t>Отчет о доходах и расходах</t>
  </si>
  <si>
    <t>ТАБЛИЦА 1</t>
  </si>
  <si>
    <t>Сумма</t>
  </si>
  <si>
    <t>статей</t>
  </si>
  <si>
    <t>Членские профсоюзные взносы</t>
  </si>
  <si>
    <t>Добровольные взносы</t>
  </si>
  <si>
    <t>Поступления по коллективным договорам (соглашениям) на проведение социально-культурных и других мероприятий</t>
  </si>
  <si>
    <t>Прочие поступления</t>
  </si>
  <si>
    <t>Целевые мероприятия</t>
  </si>
  <si>
    <t>В том числе:</t>
  </si>
  <si>
    <t>1.1. -  информационно-пропагандистская работа</t>
  </si>
  <si>
    <t>1.2. -  подготовка и обучение профсоюзных кадров и актива</t>
  </si>
  <si>
    <t>1.3. -  работа с молодёжью</t>
  </si>
  <si>
    <t>1.4. -  проведение конференций, совещаний</t>
  </si>
  <si>
    <t>1.5.  -  культурно-массовые мероприятия</t>
  </si>
  <si>
    <t>в том числе:</t>
  </si>
  <si>
    <t xml:space="preserve">   1.5.1. – заработная плата с начислениями персоналу по культработе</t>
  </si>
  <si>
    <t>1.6. -  физкультурно-оздоровительные мероприятия</t>
  </si>
  <si>
    <t xml:space="preserve"> в том числе:</t>
  </si>
  <si>
    <t xml:space="preserve">  1.6.1. – заработная плата с начислениями персоналу по спортработе</t>
  </si>
  <si>
    <t>1.7. -  проведение отдельных мероприятий</t>
  </si>
  <si>
    <t>Фонд Солидарности</t>
  </si>
  <si>
    <t>2.1. – оказание материальной поддержки профсоюзным организациям</t>
  </si>
  <si>
    <t>2.2. – финансировние мероприятий солидарности</t>
  </si>
  <si>
    <t xml:space="preserve">№№  </t>
  </si>
  <si>
    <t>Материальная помощь членам профсоюза</t>
  </si>
  <si>
    <t>Премирование профактива</t>
  </si>
  <si>
    <t>Международная работа</t>
  </si>
  <si>
    <t>6.1. -   оплата  труда с начислениями</t>
  </si>
  <si>
    <t>6.2. -   выплаты, не связанные с оплатой труда</t>
  </si>
  <si>
    <t>6.3. -   служебные командировки и деловые поездки</t>
  </si>
  <si>
    <t>6.4. -   содержание помещений, зданий, автомобильного транспорта и иного имущества (кроме ремонта)</t>
  </si>
  <si>
    <t>6.5. -   ремонт основных средств и иного имущества</t>
  </si>
  <si>
    <t>6.7. -   хозяйственные расходы</t>
  </si>
  <si>
    <t>6.8. -   прочие</t>
  </si>
  <si>
    <t>Расходы из средств, поступивших по коллективным договорам (соглашениям) на проведение социально-культурных и других мероприятий</t>
  </si>
  <si>
    <t>Всего расходов</t>
  </si>
  <si>
    <t>Остаток средств на конец отчётного  периода</t>
  </si>
  <si>
    <t>ТАБЛИЦА 2</t>
  </si>
  <si>
    <t>всего</t>
  </si>
  <si>
    <t xml:space="preserve"> </t>
  </si>
  <si>
    <r>
      <t xml:space="preserve">                                              </t>
    </r>
    <r>
      <rPr>
        <b/>
        <sz val="12"/>
        <color indexed="8"/>
        <rFont val="Times New Roman"/>
        <family val="1"/>
        <charset val="204"/>
      </rPr>
      <t>Всего доходов</t>
    </r>
  </si>
  <si>
    <r>
      <t>Содержани</t>
    </r>
    <r>
      <rPr>
        <i/>
        <sz val="12"/>
        <color indexed="8"/>
        <rFont val="Times New Roman"/>
        <family val="1"/>
        <charset val="204"/>
      </rPr>
      <t xml:space="preserve">е  </t>
    </r>
    <r>
      <rPr>
        <b/>
        <i/>
        <sz val="12"/>
        <color indexed="8"/>
        <rFont val="Times New Roman"/>
        <family val="1"/>
        <charset val="204"/>
      </rPr>
      <t>аппарата  управления</t>
    </r>
  </si>
  <si>
    <t>Дата составления отчета</t>
  </si>
  <si>
    <t>ЦК Профсоюза</t>
  </si>
  <si>
    <t>другим организациям</t>
  </si>
  <si>
    <t>М.П.</t>
  </si>
  <si>
    <t>формула</t>
  </si>
  <si>
    <t xml:space="preserve">7.1. </t>
  </si>
  <si>
    <r>
      <t xml:space="preserve">Другие Фонды - </t>
    </r>
    <r>
      <rPr>
        <sz val="12"/>
        <color indexed="8"/>
        <rFont val="Times New Roman"/>
        <family val="1"/>
        <charset val="204"/>
      </rPr>
      <t>(перечислить)</t>
    </r>
  </si>
  <si>
    <t xml:space="preserve">                     за  2013 год.</t>
  </si>
  <si>
    <t xml:space="preserve">территориальной  организации профсоюза </t>
  </si>
  <si>
    <t xml:space="preserve">                                     Остаток средств на 1 января  2013г.</t>
  </si>
  <si>
    <t>ПРИМЕР ЗАПОЛНЕНИЯ</t>
  </si>
  <si>
    <t>в рублях</t>
  </si>
  <si>
    <t>7.2.</t>
  </si>
  <si>
    <t>9.2. взаимозачет по взносам</t>
  </si>
  <si>
    <t>9.3. Задолженность по платежам за отчетный год</t>
  </si>
  <si>
    <r>
      <t>Перечисления вышестоящим и другим профорганам  -</t>
    </r>
    <r>
      <rPr>
        <i/>
        <sz val="12"/>
        <color indexed="8"/>
        <rFont val="Times New Roman"/>
        <family val="1"/>
        <charset val="204"/>
      </rPr>
      <t>(перечислить)</t>
    </r>
  </si>
  <si>
    <t>Установленный процент</t>
  </si>
  <si>
    <t xml:space="preserve">Среднее число членов профсоюза за год                         </t>
  </si>
  <si>
    <t>Средняя зарплата за год в рублях</t>
  </si>
  <si>
    <t xml:space="preserve">9.1. фактически перечислено в ЦК ( 6 %) </t>
  </si>
  <si>
    <t>Прочие (РКО, налоги, нотариальные, информационные и др.)</t>
  </si>
  <si>
    <t>9.5. Филиалы ФНПР (2%)</t>
  </si>
  <si>
    <t>9.4. Филиалы Профсоюзов в регионах  (5%)</t>
  </si>
  <si>
    <t>9.6. Ассоциация плавсостава (4%)</t>
  </si>
  <si>
    <t>9.7. другие</t>
  </si>
  <si>
    <t xml:space="preserve">СВЕДЕНИЯ О ЧЛЕНСКИХ ПРОФСОЮЗНЫХ ВЗНОСАХ И ИХ РАСПРЕДЕЛЕНИИ </t>
  </si>
  <si>
    <t xml:space="preserve"> Председатель                  Подпись                                            ФИО</t>
  </si>
  <si>
    <t>Гл.бухгалтер                     Подпись                                            ФИО</t>
  </si>
  <si>
    <t>№№ статей</t>
  </si>
  <si>
    <t>Перечислено ЦК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</si>
  <si>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</si>
  <si>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</si>
  <si>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</si>
  <si>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</si>
  <si>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</si>
  <si>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</si>
  <si>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</si>
  <si>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</si>
  <si>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</si>
  <si>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</si>
  <si>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</si>
  <si>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</si>
  <si>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Получено взносов ЦК</t>
  </si>
  <si>
    <t>ИТОГО за  2013 год</t>
  </si>
  <si>
    <t xml:space="preserve">Начислено взносов ЦК     </t>
  </si>
  <si>
    <t>Акт сверки</t>
  </si>
  <si>
    <t>Дебет</t>
  </si>
  <si>
    <t>Кредит</t>
  </si>
  <si>
    <t>Дата</t>
  </si>
  <si>
    <t>Зачтено взносов ( по Постанов-лениям ЦК )</t>
  </si>
  <si>
    <t>Сальдо на 01.01.14 г.</t>
  </si>
  <si>
    <t>Сальдо на 01.01.13 г.</t>
  </si>
  <si>
    <t xml:space="preserve">Удержано взносов по пл.ведомостям </t>
  </si>
  <si>
    <t>По данным ЦК Профсоюза ВС России (руб.)</t>
  </si>
  <si>
    <t>По данным профсоюзной организации   ____________________________________________________(руб.)</t>
  </si>
  <si>
    <t>По данным Профессиональный союз гражданского персонала Вооруженных Сил России</t>
  </si>
  <si>
    <t>Начальник финансового управления</t>
  </si>
  <si>
    <t>(Колпова  О.С.)</t>
  </si>
  <si>
    <t>От Профсоюза ВС России</t>
  </si>
  <si>
    <t>на 31.12.2013 задолженность в пользу Профсоюза ВС России_____________ руб. ____коп. (Прописью)</t>
  </si>
  <si>
    <t>По данным проф.организации</t>
  </si>
  <si>
    <t>От проф.организации</t>
  </si>
  <si>
    <t>(Ф.И.О.)</t>
  </si>
  <si>
    <t>Гл.бухгалтер</t>
  </si>
  <si>
    <t>Мы, нижеподписавшиеся, Начальник финансового управления Профессиональный союз гражданского персонала Вооруженных Сил России Колпова  Ольга Сергеевна, с одной стороны, и  Главный бухгалтер_______________ _______________________, с другой стороны, составили настоящий акт сверки в том, что состояние взаимных расчетов по данным учета следующее:</t>
  </si>
  <si>
    <t xml:space="preserve">взаимных расчетов за  2013 г.
между Профессиональный союз гражданского персонала Вооруженных Сил России
и __________________________________________________________
</t>
  </si>
  <si>
    <t>ФИО исполнителя:</t>
  </si>
  <si>
    <t>Телефон :</t>
  </si>
  <si>
    <t>ЦК Профсоюза гражданского персонала ВС России</t>
  </si>
  <si>
    <t>1.</t>
  </si>
  <si>
    <t>(наименование организации)</t>
  </si>
  <si>
    <t xml:space="preserve">СВЕДЕНИЯ О ПРОФСОЮЗНЫХ ВЗНОСАХ </t>
  </si>
  <si>
    <t>ПО  ПРОФОРГАНИЗАЦИИ</t>
  </si>
  <si>
    <t>Наименование данных</t>
  </si>
  <si>
    <t>сумма</t>
  </si>
  <si>
    <t>2.</t>
  </si>
  <si>
    <t>3.</t>
  </si>
  <si>
    <t>проценты</t>
  </si>
  <si>
    <t xml:space="preserve">Начислено ЦК  Профсоюза     </t>
  </si>
  <si>
    <t>4.</t>
  </si>
  <si>
    <t xml:space="preserve">Перечислено ЦК  Профсоюза     </t>
  </si>
  <si>
    <t xml:space="preserve">Председатель                                 </t>
  </si>
  <si>
    <t>Ф.И.О.</t>
  </si>
  <si>
    <t>Ф.И.О. и телефон исполнителя</t>
  </si>
  <si>
    <t>дата</t>
  </si>
  <si>
    <t xml:space="preserve">6. </t>
  </si>
  <si>
    <t>5.</t>
  </si>
  <si>
    <t xml:space="preserve">Взаимозачтено расходов с ЦК  Профсоюза     </t>
  </si>
  <si>
    <t>(стр.1+стр.3-стр.4- стр.5)</t>
  </si>
  <si>
    <t>Остаток задолженности за профорганизацией на 01.01. 2013  г.</t>
  </si>
  <si>
    <t>ПО СОСТОЯНИЮ НА 01.07.2013   Г.</t>
  </si>
  <si>
    <t>ПО СОСТОЯНИЮ НА 01.01.2014    г.</t>
  </si>
  <si>
    <t xml:space="preserve">Валовый сбор (фактически собранные профвзносы первичными организациями за   полугодие 2013 г., за 2013 год </t>
  </si>
  <si>
    <t>6.6. -   списание стоимости основных средств  и приобретение оргтехники</t>
  </si>
  <si>
    <t>Процент оплаты к начислению</t>
  </si>
  <si>
    <t>Задолженность за профорганизацией на  01. 01 .2014  г.</t>
  </si>
  <si>
    <t xml:space="preserve"> Задолженность по взносам  в сумме  ____________________ рублей будет погашена до ________2014  года.</t>
  </si>
  <si>
    <t>Пояснительная записка профсоюзной организации  за 2013  год</t>
  </si>
  <si>
    <t xml:space="preserve"> Учетная политика по бухгалтерскому и налоговому учету принята с 201   года</t>
  </si>
  <si>
    <t>Инвентаризация материальных ценностей и денежных средств проведена  на 01.___.2013 г..</t>
  </si>
  <si>
    <t>Утверждение и исполнение сметы в целом - в тыс.руб. (без разбивки по статьям).</t>
  </si>
  <si>
    <t>Председатель                                                                         (ФИО)</t>
  </si>
  <si>
    <t>Главный бухгалтер                                                               (ФИО)</t>
  </si>
  <si>
    <t>Гл.бухгалтер, Зав.фин. отделом, бухгалтер</t>
  </si>
  <si>
    <t>Приложение №2</t>
  </si>
  <si>
    <t>к Методическим рекомендациям от  31.10.13 г.</t>
  </si>
  <si>
    <t>Приложение №3</t>
  </si>
  <si>
    <t>Приложение №4</t>
  </si>
  <si>
    <t>Приложение №5</t>
  </si>
  <si>
    <t>Начислено за год (рублей)</t>
  </si>
  <si>
    <t>Перечислено за год ( рублей)</t>
  </si>
  <si>
    <t xml:space="preserve">9.1. </t>
  </si>
  <si>
    <t>9.2.</t>
  </si>
  <si>
    <t>9.3.</t>
  </si>
  <si>
    <t xml:space="preserve">9.4. </t>
  </si>
  <si>
    <t xml:space="preserve">9.5. </t>
  </si>
  <si>
    <t>9.6.</t>
  </si>
  <si>
    <t>Необходимо отразить следующую информацию:</t>
  </si>
  <si>
    <t>Для учета применяется общая или упрощенная система налогообложения, используется бухгалтерская программа ____ или нет.</t>
  </si>
  <si>
    <t>Описываются сведения, которые важны для вашей организации.</t>
  </si>
  <si>
    <t xml:space="preserve"> Задолженность по взносам  в сумме  9 000,00 рублей будет погашена до 01.03.2014  года.</t>
  </si>
  <si>
    <r>
      <t xml:space="preserve">                           </t>
    </r>
    <r>
      <rPr>
        <b/>
        <sz val="12"/>
        <color indexed="8"/>
        <rFont val="Times New Roman"/>
        <family val="1"/>
        <charset val="204"/>
      </rPr>
      <t>ДОХОДЫ</t>
    </r>
  </si>
  <si>
    <r>
      <t xml:space="preserve">                                           </t>
    </r>
    <r>
      <rPr>
        <b/>
        <sz val="12"/>
        <color indexed="8"/>
        <rFont val="Times New Roman"/>
        <family val="1"/>
        <charset val="204"/>
      </rPr>
      <t xml:space="preserve"> РАСХОДЫ</t>
    </r>
  </si>
  <si>
    <t>Приложение №1</t>
  </si>
  <si>
    <t>к Постановлению  8р-79 от 31.10.2013 г.</t>
  </si>
  <si>
    <t xml:space="preserve">Валовый сбор (фактически собранные профвзносы первичными организациями за 2013 год </t>
  </si>
  <si>
    <t>по состоянию на  01.01.2014    г.</t>
  </si>
  <si>
    <t>Проведение ревизионной комиссией проверки финансово-хозяйственной деятельности теркомов и других профорганизаций(количество проверок, для теркомов - акт от______2013 г.)</t>
  </si>
  <si>
    <t>Городские</t>
  </si>
  <si>
    <t>Областные</t>
  </si>
  <si>
    <t>филиалы ФНПР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</si>
</sst>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р_._-;\-* #,##0.00_р_._-;_-* &quot;-&quot;??_р_._-;_-@_-"/>
    <numFmt numFmtId="164" formatCode="_-* #,##0.0_р_._-;\-* #,##0.0_р_._-;_-* &quot;-&quot;??_р_._-;_-@_-"/>
    <numFmt numFmtId="165" formatCode="#,##0.0"/>
    <numFmt numFmtId="166" formatCode="0.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name val="Arial"/>
      <family val="2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4" fillId="0" borderId="0"/>
    <xf numFmtId="9" fontId="1" fillId="0" borderId="0" applyFont="0" applyFill="0" applyBorder="0" applyAlignment="0" applyProtection="0"/>
  </cellStyleXfs>
  <cellXfs count="158">
    <xf numFmtId="0" fontId="0" fillId="0" borderId="0" xfId="0"/>
    <xf numFmtId="165" fontId="2" fillId="0" borderId="0" xfId="0" applyNumberFormat="1" applyFont="1" applyAlignment="1">
      <alignment horizontal="right" vertical="center"/>
    </xf>
    <xf numFmtId="0" fontId="3" fillId="0" borderId="0" xfId="0" applyFont="1" applyAlignment="1"/>
    <xf numFmtId="165" fontId="3" fillId="0" borderId="0" xfId="0" applyNumberFormat="1" applyFont="1" applyAlignment="1">
      <alignment horizontal="right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right" vertical="center" wrapText="1"/>
    </xf>
    <xf numFmtId="165" fontId="5" fillId="0" borderId="5" xfId="0" applyNumberFormat="1" applyFont="1" applyBorder="1" applyAlignment="1">
      <alignment horizontal="right" vertical="center" wrapText="1"/>
    </xf>
    <xf numFmtId="165" fontId="5" fillId="0" borderId="9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3" fillId="0" borderId="0" xfId="0" applyFont="1" applyAlignment="1">
      <alignment vertical="top" wrapText="1"/>
    </xf>
    <xf numFmtId="3" fontId="5" fillId="0" borderId="5" xfId="0" applyNumberFormat="1" applyFont="1" applyBorder="1" applyAlignment="1">
      <alignment horizontal="center" vertical="center" wrapText="1"/>
    </xf>
    <xf numFmtId="3" fontId="5" fillId="0" borderId="9" xfId="0" applyNumberFormat="1" applyFont="1" applyBorder="1" applyAlignment="1">
      <alignment horizontal="right" vertical="center" wrapText="1"/>
    </xf>
    <xf numFmtId="3" fontId="5" fillId="0" borderId="11" xfId="0" applyNumberFormat="1" applyFont="1" applyBorder="1" applyAlignment="1">
      <alignment horizontal="right" vertical="center" wrapText="1"/>
    </xf>
    <xf numFmtId="3" fontId="5" fillId="0" borderId="1" xfId="0" applyNumberFormat="1" applyFont="1" applyBorder="1" applyAlignment="1">
      <alignment horizontal="right" vertical="center" wrapText="1"/>
    </xf>
    <xf numFmtId="164" fontId="8" fillId="0" borderId="1" xfId="1" applyNumberFormat="1" applyFont="1" applyBorder="1" applyAlignment="1">
      <alignment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right" vertical="top"/>
    </xf>
    <xf numFmtId="9" fontId="11" fillId="0" borderId="1" xfId="3" applyFont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vertical="center" wrapText="1"/>
    </xf>
    <xf numFmtId="166" fontId="8" fillId="0" borderId="1" xfId="0" applyNumberFormat="1" applyFont="1" applyBorder="1" applyAlignment="1">
      <alignment vertical="center" wrapText="1"/>
    </xf>
    <xf numFmtId="165" fontId="5" fillId="0" borderId="1" xfId="0" applyNumberFormat="1" applyFont="1" applyBorder="1" applyAlignment="1">
      <alignment horizontal="right" vertical="center" wrapText="1"/>
    </xf>
    <xf numFmtId="0" fontId="5" fillId="0" borderId="0" xfId="0" applyFont="1" applyAlignment="1">
      <alignment horizontal="left" vertical="center"/>
    </xf>
    <xf numFmtId="0" fontId="15" fillId="0" borderId="0" xfId="0" applyFont="1"/>
    <xf numFmtId="0" fontId="15" fillId="0" borderId="0" xfId="0" applyFont="1" applyAlignment="1">
      <alignment wrapText="1"/>
    </xf>
    <xf numFmtId="0" fontId="13" fillId="0" borderId="0" xfId="0" applyFont="1"/>
    <xf numFmtId="0" fontId="13" fillId="0" borderId="0" xfId="0" applyFont="1" applyAlignment="1">
      <alignment wrapText="1"/>
    </xf>
    <xf numFmtId="0" fontId="16" fillId="0" borderId="0" xfId="0" applyFont="1" applyAlignment="1">
      <alignment horizontal="center"/>
    </xf>
    <xf numFmtId="0" fontId="5" fillId="0" borderId="6" xfId="0" applyFont="1" applyBorder="1" applyAlignment="1">
      <alignment vertical="center" wrapText="1"/>
    </xf>
    <xf numFmtId="0" fontId="3" fillId="0" borderId="0" xfId="0" applyFont="1" applyAlignment="1">
      <alignment horizontal="right"/>
    </xf>
    <xf numFmtId="0" fontId="15" fillId="0" borderId="0" xfId="0" applyFont="1" applyAlignment="1">
      <alignment horizontal="right"/>
    </xf>
    <xf numFmtId="0" fontId="13" fillId="0" borderId="0" xfId="0" applyFont="1" applyAlignment="1">
      <alignment horizontal="left" wrapText="1"/>
    </xf>
    <xf numFmtId="0" fontId="15" fillId="0" borderId="0" xfId="0" applyFont="1" applyAlignment="1">
      <alignment horizontal="right" wrapText="1"/>
    </xf>
    <xf numFmtId="0" fontId="17" fillId="0" borderId="0" xfId="0" applyFont="1" applyAlignment="1">
      <alignment horizontal="right"/>
    </xf>
    <xf numFmtId="0" fontId="17" fillId="0" borderId="0" xfId="0" applyFont="1" applyAlignment="1">
      <alignment horizontal="right" wrapText="1"/>
    </xf>
    <xf numFmtId="0" fontId="17" fillId="0" borderId="0" xfId="0" applyFont="1" applyAlignment="1">
      <alignment wrapText="1"/>
    </xf>
    <xf numFmtId="0" fontId="17" fillId="0" borderId="0" xfId="0" applyFont="1"/>
    <xf numFmtId="0" fontId="13" fillId="0" borderId="0" xfId="0" applyFont="1" applyAlignment="1">
      <alignment horizontal="right"/>
    </xf>
    <xf numFmtId="0" fontId="13" fillId="0" borderId="0" xfId="0" applyFont="1" applyAlignment="1">
      <alignment horizontal="right" wrapText="1"/>
    </xf>
    <xf numFmtId="0" fontId="15" fillId="0" borderId="1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7" fillId="0" borderId="1" xfId="0" applyFont="1" applyBorder="1"/>
    <xf numFmtId="0" fontId="17" fillId="0" borderId="1" xfId="0" applyFont="1" applyFill="1" applyBorder="1"/>
    <xf numFmtId="4" fontId="17" fillId="0" borderId="1" xfId="1" applyNumberFormat="1" applyFont="1" applyBorder="1" applyAlignment="1">
      <alignment horizontal="right"/>
    </xf>
    <xf numFmtId="4" fontId="17" fillId="0" borderId="0" xfId="1" applyNumberFormat="1" applyFont="1" applyAlignment="1">
      <alignment horizontal="right"/>
    </xf>
    <xf numFmtId="0" fontId="17" fillId="0" borderId="1" xfId="0" applyFont="1" applyBorder="1" applyAlignment="1">
      <alignment wrapText="1"/>
    </xf>
    <xf numFmtId="0" fontId="17" fillId="0" borderId="1" xfId="0" applyFont="1" applyBorder="1" applyAlignment="1">
      <alignment horizontal="center"/>
    </xf>
    <xf numFmtId="166" fontId="17" fillId="0" borderId="1" xfId="0" applyNumberFormat="1" applyFont="1" applyBorder="1" applyAlignment="1">
      <alignment horizontal="center"/>
    </xf>
    <xf numFmtId="43" fontId="17" fillId="0" borderId="0" xfId="1" applyFont="1"/>
    <xf numFmtId="0" fontId="17" fillId="0" borderId="0" xfId="0" applyFont="1" applyAlignment="1"/>
    <xf numFmtId="0" fontId="17" fillId="0" borderId="1" xfId="0" applyFont="1" applyBorder="1" applyAlignment="1"/>
    <xf numFmtId="165" fontId="15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65" fontId="17" fillId="0" borderId="0" xfId="0" applyNumberFormat="1" applyFont="1" applyAlignment="1">
      <alignment horizontal="right"/>
    </xf>
    <xf numFmtId="0" fontId="4" fillId="0" borderId="0" xfId="0" applyFont="1" applyAlignment="1">
      <alignment horizontal="center" vertical="center"/>
    </xf>
    <xf numFmtId="165" fontId="3" fillId="0" borderId="0" xfId="0" applyNumberFormat="1" applyFont="1" applyBorder="1" applyAlignment="1">
      <alignment horizontal="right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165" fontId="4" fillId="0" borderId="3" xfId="0" applyNumberFormat="1" applyFont="1" applyBorder="1" applyAlignment="1">
      <alignment horizontal="right" vertical="center" wrapText="1"/>
    </xf>
    <xf numFmtId="0" fontId="5" fillId="0" borderId="8" xfId="0" applyFont="1" applyBorder="1" applyAlignment="1">
      <alignment vertical="center" wrapText="1"/>
    </xf>
    <xf numFmtId="165" fontId="5" fillId="0" borderId="7" xfId="0" applyNumberFormat="1" applyFont="1" applyBorder="1" applyAlignment="1">
      <alignment horizontal="right" vertical="center" wrapText="1"/>
    </xf>
    <xf numFmtId="0" fontId="5" fillId="0" borderId="12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3" fillId="0" borderId="0" xfId="0" applyFont="1"/>
    <xf numFmtId="0" fontId="15" fillId="0" borderId="1" xfId="0" applyFont="1" applyBorder="1" applyAlignment="1">
      <alignment horizontal="center" wrapText="1"/>
    </xf>
    <xf numFmtId="165" fontId="15" fillId="0" borderId="1" xfId="0" applyNumberFormat="1" applyFont="1" applyBorder="1" applyAlignment="1">
      <alignment horizontal="right"/>
    </xf>
    <xf numFmtId="3" fontId="18" fillId="0" borderId="1" xfId="0" applyNumberFormat="1" applyFont="1" applyBorder="1"/>
    <xf numFmtId="165" fontId="18" fillId="0" borderId="0" xfId="0" applyNumberFormat="1" applyFont="1" applyAlignment="1">
      <alignment horizontal="right"/>
    </xf>
    <xf numFmtId="3" fontId="18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165" fontId="3" fillId="0" borderId="0" xfId="0" applyNumberFormat="1" applyFont="1" applyAlignment="1">
      <alignment horizontal="left"/>
    </xf>
    <xf numFmtId="3" fontId="18" fillId="0" borderId="0" xfId="0" applyNumberFormat="1" applyFont="1" applyBorder="1" applyAlignment="1">
      <alignment horizontal="right"/>
    </xf>
    <xf numFmtId="0" fontId="17" fillId="0" borderId="0" xfId="0" applyFont="1" applyAlignment="1">
      <alignment wrapText="1"/>
    </xf>
    <xf numFmtId="0" fontId="1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1" xfId="0" applyFont="1" applyBorder="1"/>
    <xf numFmtId="0" fontId="13" fillId="0" borderId="1" xfId="0" applyFont="1" applyFill="1" applyBorder="1"/>
    <xf numFmtId="4" fontId="13" fillId="0" borderId="1" xfId="1" applyNumberFormat="1" applyFont="1" applyBorder="1" applyAlignment="1">
      <alignment horizontal="right"/>
    </xf>
    <xf numFmtId="4" fontId="13" fillId="0" borderId="0" xfId="1" applyNumberFormat="1" applyFont="1" applyAlignment="1">
      <alignment horizontal="right"/>
    </xf>
    <xf numFmtId="0" fontId="13" fillId="0" borderId="1" xfId="0" applyFont="1" applyBorder="1" applyAlignment="1">
      <alignment wrapText="1"/>
    </xf>
    <xf numFmtId="0" fontId="13" fillId="0" borderId="1" xfId="0" applyFont="1" applyBorder="1" applyAlignment="1">
      <alignment horizontal="center"/>
    </xf>
    <xf numFmtId="166" fontId="13" fillId="0" borderId="1" xfId="0" applyNumberFormat="1" applyFont="1" applyBorder="1" applyAlignment="1">
      <alignment horizontal="center"/>
    </xf>
    <xf numFmtId="43" fontId="13" fillId="0" borderId="0" xfId="1" applyFont="1"/>
    <xf numFmtId="0" fontId="17" fillId="0" borderId="16" xfId="0" applyFont="1" applyBorder="1" applyAlignment="1">
      <alignment vertical="top" wrapText="1"/>
    </xf>
    <xf numFmtId="0" fontId="17" fillId="0" borderId="1" xfId="0" applyFont="1" applyFill="1" applyBorder="1" applyAlignment="1">
      <alignment vertical="top" wrapText="1"/>
    </xf>
    <xf numFmtId="0" fontId="17" fillId="0" borderId="18" xfId="0" applyFont="1" applyBorder="1" applyAlignment="1">
      <alignment vertical="top" wrapText="1"/>
    </xf>
    <xf numFmtId="0" fontId="17" fillId="0" borderId="19" xfId="0" applyFont="1" applyBorder="1" applyAlignment="1">
      <alignment vertical="top" wrapText="1"/>
    </xf>
    <xf numFmtId="0" fontId="17" fillId="0" borderId="0" xfId="0" applyFont="1" applyBorder="1" applyAlignment="1">
      <alignment wrapText="1"/>
    </xf>
    <xf numFmtId="0" fontId="17" fillId="0" borderId="0" xfId="0" applyFont="1" applyBorder="1"/>
    <xf numFmtId="2" fontId="17" fillId="0" borderId="1" xfId="0" applyNumberFormat="1" applyFont="1" applyBorder="1"/>
    <xf numFmtId="2" fontId="17" fillId="0" borderId="1" xfId="0" applyNumberFormat="1" applyFont="1" applyBorder="1" applyAlignment="1">
      <alignment wrapText="1"/>
    </xf>
    <xf numFmtId="2" fontId="17" fillId="0" borderId="17" xfId="0" applyNumberFormat="1" applyFont="1" applyBorder="1" applyAlignment="1">
      <alignment wrapText="1"/>
    </xf>
    <xf numFmtId="0" fontId="3" fillId="0" borderId="0" xfId="2" applyFont="1"/>
    <xf numFmtId="0" fontId="3" fillId="0" borderId="0" xfId="2" applyFont="1" applyBorder="1"/>
    <xf numFmtId="0" fontId="3" fillId="0" borderId="0" xfId="2" applyFont="1" applyAlignment="1">
      <alignment horizontal="left"/>
    </xf>
    <xf numFmtId="0" fontId="17" fillId="0" borderId="0" xfId="0" applyFont="1" applyAlignment="1">
      <alignment vertical="top"/>
    </xf>
    <xf numFmtId="0" fontId="3" fillId="0" borderId="20" xfId="2" applyFont="1" applyBorder="1" applyAlignment="1">
      <alignment horizontal="left"/>
    </xf>
    <xf numFmtId="0" fontId="3" fillId="0" borderId="0" xfId="2" applyNumberFormat="1" applyFont="1" applyAlignment="1">
      <alignment horizontal="left" wrapText="1"/>
    </xf>
    <xf numFmtId="0" fontId="5" fillId="0" borderId="14" xfId="0" applyFont="1" applyBorder="1" applyAlignment="1">
      <alignment vertical="center" wrapText="1"/>
    </xf>
    <xf numFmtId="9" fontId="5" fillId="0" borderId="1" xfId="3" applyFont="1" applyBorder="1" applyAlignment="1">
      <alignment horizontal="right" vertical="center" wrapText="1"/>
    </xf>
    <xf numFmtId="9" fontId="5" fillId="0" borderId="1" xfId="3" applyNumberFormat="1" applyFont="1" applyBorder="1" applyAlignment="1">
      <alignment horizontal="right" vertical="center" wrapText="1"/>
    </xf>
    <xf numFmtId="9" fontId="5" fillId="0" borderId="1" xfId="3" applyFont="1" applyBorder="1" applyAlignment="1">
      <alignment horizontal="center" vertical="center"/>
    </xf>
    <xf numFmtId="0" fontId="17" fillId="0" borderId="0" xfId="0" applyFont="1" applyAlignment="1">
      <alignment horizontal="left" wrapText="1"/>
    </xf>
    <xf numFmtId="0" fontId="4" fillId="0" borderId="1" xfId="0" applyFont="1" applyBorder="1" applyAlignment="1">
      <alignment vertical="center"/>
    </xf>
    <xf numFmtId="0" fontId="17" fillId="0" borderId="1" xfId="0" applyFont="1" applyBorder="1" applyAlignment="1">
      <alignment horizontal="center" wrapText="1"/>
    </xf>
    <xf numFmtId="165" fontId="17" fillId="0" borderId="1" xfId="0" applyNumberFormat="1" applyFont="1" applyBorder="1" applyAlignment="1">
      <alignment horizontal="right"/>
    </xf>
    <xf numFmtId="166" fontId="5" fillId="0" borderId="1" xfId="0" applyNumberFormat="1" applyFont="1" applyBorder="1" applyAlignment="1">
      <alignment vertical="center" wrapText="1"/>
    </xf>
    <xf numFmtId="3" fontId="19" fillId="0" borderId="1" xfId="0" applyNumberFormat="1" applyFont="1" applyBorder="1"/>
    <xf numFmtId="165" fontId="19" fillId="0" borderId="0" xfId="0" applyNumberFormat="1" applyFont="1" applyAlignment="1">
      <alignment horizontal="right"/>
    </xf>
    <xf numFmtId="3" fontId="19" fillId="0" borderId="1" xfId="0" applyNumberFormat="1" applyFont="1" applyBorder="1" applyAlignment="1">
      <alignment horizontal="right"/>
    </xf>
    <xf numFmtId="0" fontId="17" fillId="0" borderId="0" xfId="0" applyFont="1" applyAlignment="1">
      <alignment horizontal="right" wrapText="1"/>
    </xf>
    <xf numFmtId="0" fontId="5" fillId="0" borderId="4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6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3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65" fontId="4" fillId="0" borderId="11" xfId="0" applyNumberFormat="1" applyFont="1" applyBorder="1" applyAlignment="1">
      <alignment horizontal="right" vertical="center" wrapText="1"/>
    </xf>
    <xf numFmtId="165" fontId="4" fillId="0" borderId="5" xfId="0" applyNumberFormat="1" applyFont="1" applyBorder="1" applyAlignment="1">
      <alignment horizontal="right" vertical="center" wrapText="1"/>
    </xf>
    <xf numFmtId="0" fontId="10" fillId="0" borderId="6" xfId="0" applyFont="1" applyBorder="1" applyAlignment="1">
      <alignment horizontal="right" vertical="center" wrapText="1"/>
    </xf>
    <xf numFmtId="0" fontId="10" fillId="0" borderId="7" xfId="0" applyFont="1" applyBorder="1" applyAlignment="1">
      <alignment horizontal="right" vertical="center" wrapText="1"/>
    </xf>
    <xf numFmtId="0" fontId="17" fillId="0" borderId="0" xfId="0" applyFont="1" applyAlignment="1">
      <alignment wrapText="1"/>
    </xf>
    <xf numFmtId="0" fontId="15" fillId="0" borderId="0" xfId="0" applyFont="1" applyAlignment="1">
      <alignment horizontal="right" wrapText="1"/>
    </xf>
    <xf numFmtId="0" fontId="13" fillId="0" borderId="0" xfId="0" applyFont="1" applyAlignment="1">
      <alignment horizontal="right" wrapText="1"/>
    </xf>
    <xf numFmtId="0" fontId="13" fillId="0" borderId="0" xfId="0" applyFont="1" applyAlignment="1">
      <alignment wrapText="1"/>
    </xf>
    <xf numFmtId="0" fontId="3" fillId="0" borderId="0" xfId="2" applyNumberFormat="1" applyFont="1" applyAlignment="1">
      <alignment horizontal="center" wrapText="1"/>
    </xf>
    <xf numFmtId="0" fontId="3" fillId="0" borderId="0" xfId="2" applyNumberFormat="1" applyFont="1" applyAlignment="1">
      <alignment horizontal="center" vertical="center"/>
    </xf>
    <xf numFmtId="0" fontId="17" fillId="0" borderId="14" xfId="0" applyFont="1" applyBorder="1" applyAlignment="1">
      <alignment horizontal="left" vertical="top"/>
    </xf>
    <xf numFmtId="0" fontId="17" fillId="0" borderId="17" xfId="0" applyFont="1" applyBorder="1" applyAlignment="1">
      <alignment horizontal="left" vertical="top"/>
    </xf>
    <xf numFmtId="0" fontId="17" fillId="0" borderId="14" xfId="0" applyFont="1" applyBorder="1" applyAlignment="1">
      <alignment horizontal="left" vertical="top" wrapText="1"/>
    </xf>
    <xf numFmtId="0" fontId="17" fillId="0" borderId="17" xfId="0" applyFont="1" applyBorder="1" applyAlignment="1">
      <alignment horizontal="left" vertical="top" wrapText="1"/>
    </xf>
    <xf numFmtId="0" fontId="17" fillId="0" borderId="15" xfId="0" applyFont="1" applyBorder="1" applyAlignment="1">
      <alignment horizontal="left" vertical="top" wrapText="1"/>
    </xf>
    <xf numFmtId="0" fontId="3" fillId="0" borderId="0" xfId="2" applyNumberFormat="1" applyFont="1" applyAlignment="1">
      <alignment horizontal="justify" vertical="top" wrapText="1"/>
    </xf>
    <xf numFmtId="0" fontId="19" fillId="0" borderId="0" xfId="2" applyNumberFormat="1" applyFont="1" applyAlignment="1">
      <alignment horizontal="left" vertical="top" wrapText="1"/>
    </xf>
    <xf numFmtId="0" fontId="3" fillId="0" borderId="0" xfId="2" applyNumberFormat="1" applyFont="1" applyAlignment="1">
      <alignment horizontal="left" wrapText="1"/>
    </xf>
    <xf numFmtId="0" fontId="3" fillId="0" borderId="0" xfId="2" applyNumberFormat="1" applyFont="1" applyAlignment="1">
      <alignment horizontal="left" vertical="top" wrapText="1"/>
    </xf>
  </cellXfs>
  <cellStyles count="4">
    <cellStyle name="Обычный" xfId="0" builtinId="0"/>
    <cellStyle name="Обычный_Акт сверки" xfId="2"/>
    <cellStyle name="Процентный" xfId="3" builtinId="5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2"/>
  <sheetViews>
    <sheetView tabSelected="1" zoomScaleNormal="100" workbookViewId="0">
      <selection activeCell="C4" sqref="C4"/>
    </sheetView>
  </sheetViews>
  <sheetFormatPr defaultRowHeight="15.75" x14ac:dyDescent="0.25"/>
  <cols>
    <col min="1" max="1" width="10.5703125" style="49" customWidth="1"/>
    <col min="2" max="2" width="12" style="49" customWidth="1"/>
    <col min="3" max="3" width="60.7109375" style="49" customWidth="1"/>
    <col min="4" max="4" width="14.7109375" style="49" customWidth="1"/>
    <col min="5" max="16384" width="9.140625" style="49"/>
  </cols>
  <sheetData>
    <row r="1" spans="1:5" ht="15" customHeight="1" x14ac:dyDescent="0.25">
      <c r="A1" s="48"/>
      <c r="B1" s="48"/>
      <c r="C1" s="126" t="s">
        <v>171</v>
      </c>
      <c r="D1" s="126"/>
    </row>
    <row r="2" spans="1:5" x14ac:dyDescent="0.25">
      <c r="A2" s="126" t="s">
        <v>153</v>
      </c>
      <c r="B2" s="126"/>
      <c r="C2" s="126"/>
      <c r="D2" s="126"/>
    </row>
    <row r="3" spans="1:5" x14ac:dyDescent="0.25">
      <c r="D3" s="62"/>
    </row>
    <row r="4" spans="1:5" x14ac:dyDescent="0.25">
      <c r="C4" s="40" t="s">
        <v>58</v>
      </c>
    </row>
    <row r="5" spans="1:5" x14ac:dyDescent="0.25">
      <c r="D5" s="1" t="s">
        <v>2</v>
      </c>
    </row>
    <row r="6" spans="1:5" x14ac:dyDescent="0.25">
      <c r="C6" s="134" t="s">
        <v>3</v>
      </c>
      <c r="D6" s="134"/>
      <c r="E6" s="2"/>
    </row>
    <row r="7" spans="1:5" x14ac:dyDescent="0.25">
      <c r="C7" s="134" t="s">
        <v>4</v>
      </c>
      <c r="D7" s="134"/>
      <c r="E7" s="2"/>
    </row>
    <row r="8" spans="1:5" x14ac:dyDescent="0.25">
      <c r="C8" s="42"/>
      <c r="D8" s="3"/>
      <c r="E8" s="2"/>
    </row>
    <row r="9" spans="1:5" x14ac:dyDescent="0.25">
      <c r="C9" s="65" t="s">
        <v>5</v>
      </c>
      <c r="D9" s="3"/>
      <c r="E9" s="2"/>
    </row>
    <row r="10" spans="1:5" x14ac:dyDescent="0.25">
      <c r="C10" s="66" t="s">
        <v>56</v>
      </c>
      <c r="D10" s="67"/>
    </row>
    <row r="11" spans="1:5" x14ac:dyDescent="0.25">
      <c r="B11" s="135" t="s">
        <v>45</v>
      </c>
      <c r="C11" s="135"/>
      <c r="D11" s="135"/>
    </row>
    <row r="12" spans="1:5" x14ac:dyDescent="0.25">
      <c r="B12" s="66"/>
      <c r="C12" s="66"/>
      <c r="D12" s="66"/>
    </row>
    <row r="13" spans="1:5" x14ac:dyDescent="0.25">
      <c r="C13" s="136" t="s">
        <v>55</v>
      </c>
      <c r="D13" s="136"/>
      <c r="E13" s="136"/>
    </row>
    <row r="14" spans="1:5" x14ac:dyDescent="0.25">
      <c r="B14" s="68"/>
      <c r="D14" s="67"/>
    </row>
    <row r="15" spans="1:5" x14ac:dyDescent="0.25">
      <c r="B15" s="4" t="s">
        <v>6</v>
      </c>
      <c r="D15" s="67"/>
    </row>
    <row r="16" spans="1:5" ht="16.5" thickBot="1" x14ac:dyDescent="0.3">
      <c r="B16" s="5"/>
      <c r="D16" s="69" t="s">
        <v>59</v>
      </c>
    </row>
    <row r="17" spans="2:4" ht="31.5" x14ac:dyDescent="0.25">
      <c r="B17" s="70" t="s">
        <v>76</v>
      </c>
      <c r="C17" s="71" t="s">
        <v>1</v>
      </c>
      <c r="D17" s="72" t="s">
        <v>7</v>
      </c>
    </row>
    <row r="18" spans="2:4" x14ac:dyDescent="0.25">
      <c r="B18" s="13">
        <v>1</v>
      </c>
      <c r="C18" s="13">
        <v>2</v>
      </c>
      <c r="D18" s="28">
        <v>3</v>
      </c>
    </row>
    <row r="19" spans="2:4" ht="16.5" thickBot="1" x14ac:dyDescent="0.3">
      <c r="B19" s="127" t="s">
        <v>57</v>
      </c>
      <c r="C19" s="128"/>
      <c r="D19" s="7">
        <v>5000000</v>
      </c>
    </row>
    <row r="20" spans="2:4" ht="16.5" thickBot="1" x14ac:dyDescent="0.3">
      <c r="B20" s="41"/>
      <c r="C20" s="73"/>
      <c r="D20" s="9"/>
    </row>
    <row r="21" spans="2:4" ht="16.5" thickBot="1" x14ac:dyDescent="0.3">
      <c r="B21" s="129" t="s">
        <v>169</v>
      </c>
      <c r="C21" s="130"/>
      <c r="D21" s="74"/>
    </row>
    <row r="22" spans="2:4" ht="30.75" customHeight="1" thickBot="1" x14ac:dyDescent="0.3">
      <c r="B22" s="6">
        <v>1</v>
      </c>
      <c r="C22" s="75" t="s">
        <v>9</v>
      </c>
      <c r="D22" s="24">
        <v>31000000</v>
      </c>
    </row>
    <row r="23" spans="2:4" ht="30.75" customHeight="1" thickBot="1" x14ac:dyDescent="0.3">
      <c r="B23" s="6">
        <v>2</v>
      </c>
      <c r="C23" s="75" t="s">
        <v>10</v>
      </c>
      <c r="D23" s="24">
        <v>20000</v>
      </c>
    </row>
    <row r="24" spans="2:4" ht="42" customHeight="1" thickBot="1" x14ac:dyDescent="0.3">
      <c r="B24" s="6">
        <v>3</v>
      </c>
      <c r="C24" s="10" t="s">
        <v>11</v>
      </c>
      <c r="D24" s="7">
        <v>250000</v>
      </c>
    </row>
    <row r="25" spans="2:4" ht="28.5" customHeight="1" thickBot="1" x14ac:dyDescent="0.3">
      <c r="B25" s="6">
        <v>4</v>
      </c>
      <c r="C25" s="10" t="s">
        <v>12</v>
      </c>
      <c r="D25" s="7">
        <v>6000</v>
      </c>
    </row>
    <row r="26" spans="2:4" ht="16.5" thickBot="1" x14ac:dyDescent="0.3">
      <c r="B26" s="131"/>
      <c r="C26" s="132"/>
      <c r="D26" s="133"/>
    </row>
    <row r="27" spans="2:4" ht="16.5" thickBot="1" x14ac:dyDescent="0.3">
      <c r="B27" s="131" t="s">
        <v>46</v>
      </c>
      <c r="C27" s="133"/>
      <c r="D27" s="7">
        <f>SUM(D22:D25)</f>
        <v>31276000</v>
      </c>
    </row>
    <row r="28" spans="2:4" ht="16.5" thickBot="1" x14ac:dyDescent="0.3">
      <c r="B28" s="131" t="s">
        <v>170</v>
      </c>
      <c r="C28" s="132"/>
      <c r="D28" s="133"/>
    </row>
    <row r="29" spans="2:4" ht="30" customHeight="1" thickBot="1" x14ac:dyDescent="0.3">
      <c r="B29" s="6">
        <v>1</v>
      </c>
      <c r="C29" s="11" t="s">
        <v>13</v>
      </c>
      <c r="D29" s="7">
        <f>SUM(D31:D35)+D38+D41</f>
        <v>12675000</v>
      </c>
    </row>
    <row r="30" spans="2:4" ht="18" customHeight="1" thickBot="1" x14ac:dyDescent="0.3">
      <c r="B30" s="6"/>
      <c r="C30" s="10" t="s">
        <v>14</v>
      </c>
      <c r="D30" s="7"/>
    </row>
    <row r="31" spans="2:4" ht="21" customHeight="1" thickBot="1" x14ac:dyDescent="0.3">
      <c r="B31" s="6"/>
      <c r="C31" s="10" t="s">
        <v>15</v>
      </c>
      <c r="D31" s="7">
        <v>1000000</v>
      </c>
    </row>
    <row r="32" spans="2:4" ht="21" customHeight="1" thickBot="1" x14ac:dyDescent="0.3">
      <c r="B32" s="10"/>
      <c r="C32" s="10" t="s">
        <v>16</v>
      </c>
      <c r="D32" s="7">
        <v>200000</v>
      </c>
    </row>
    <row r="33" spans="2:4" ht="21" customHeight="1" thickBot="1" x14ac:dyDescent="0.3">
      <c r="B33" s="10"/>
      <c r="C33" s="10" t="s">
        <v>17</v>
      </c>
      <c r="D33" s="7">
        <v>150000</v>
      </c>
    </row>
    <row r="34" spans="2:4" ht="21" customHeight="1" thickBot="1" x14ac:dyDescent="0.3">
      <c r="B34" s="10"/>
      <c r="C34" s="10" t="s">
        <v>18</v>
      </c>
      <c r="D34" s="7">
        <v>800000</v>
      </c>
    </row>
    <row r="35" spans="2:4" ht="21" customHeight="1" thickBot="1" x14ac:dyDescent="0.3">
      <c r="B35" s="10"/>
      <c r="C35" s="10" t="s">
        <v>19</v>
      </c>
      <c r="D35" s="7">
        <v>4500000</v>
      </c>
    </row>
    <row r="36" spans="2:4" ht="24" customHeight="1" thickBot="1" x14ac:dyDescent="0.3">
      <c r="B36" s="10"/>
      <c r="C36" s="10" t="s">
        <v>20</v>
      </c>
      <c r="D36" s="7"/>
    </row>
    <row r="37" spans="2:4" ht="37.5" customHeight="1" thickBot="1" x14ac:dyDescent="0.3">
      <c r="B37" s="10"/>
      <c r="C37" s="10" t="s">
        <v>21</v>
      </c>
      <c r="D37" s="7">
        <v>190000</v>
      </c>
    </row>
    <row r="38" spans="2:4" ht="22.5" customHeight="1" thickBot="1" x14ac:dyDescent="0.3">
      <c r="B38" s="10"/>
      <c r="C38" s="10" t="s">
        <v>22</v>
      </c>
      <c r="D38" s="7">
        <v>6000000</v>
      </c>
    </row>
    <row r="39" spans="2:4" ht="21" customHeight="1" thickBot="1" x14ac:dyDescent="0.3">
      <c r="B39" s="10"/>
      <c r="C39" s="10" t="s">
        <v>23</v>
      </c>
      <c r="D39" s="7"/>
    </row>
    <row r="40" spans="2:4" ht="35.25" customHeight="1" thickBot="1" x14ac:dyDescent="0.3">
      <c r="B40" s="10"/>
      <c r="C40" s="10" t="s">
        <v>24</v>
      </c>
      <c r="D40" s="7">
        <v>80000</v>
      </c>
    </row>
    <row r="41" spans="2:4" ht="35.25" customHeight="1" thickBot="1" x14ac:dyDescent="0.3">
      <c r="B41" s="10"/>
      <c r="C41" s="10" t="s">
        <v>25</v>
      </c>
      <c r="D41" s="7">
        <v>25000</v>
      </c>
    </row>
    <row r="42" spans="2:4" ht="10.5" customHeight="1" thickBot="1" x14ac:dyDescent="0.3">
      <c r="B42" s="10"/>
      <c r="C42" s="10"/>
      <c r="D42" s="7"/>
    </row>
    <row r="43" spans="2:4" ht="28.5" customHeight="1" thickBot="1" x14ac:dyDescent="0.3">
      <c r="B43" s="6">
        <v>2</v>
      </c>
      <c r="C43" s="11" t="s">
        <v>26</v>
      </c>
      <c r="D43" s="7">
        <f>SUM(D45:D46)</f>
        <v>70000</v>
      </c>
    </row>
    <row r="44" spans="2:4" ht="15.75" customHeight="1" thickBot="1" x14ac:dyDescent="0.3">
      <c r="B44" s="6"/>
      <c r="C44" s="10" t="s">
        <v>20</v>
      </c>
      <c r="D44" s="7"/>
    </row>
    <row r="45" spans="2:4" ht="33" customHeight="1" x14ac:dyDescent="0.25">
      <c r="B45" s="12"/>
      <c r="C45" s="76" t="s">
        <v>27</v>
      </c>
      <c r="D45" s="25">
        <v>50000</v>
      </c>
    </row>
    <row r="46" spans="2:4" ht="33" customHeight="1" x14ac:dyDescent="0.25">
      <c r="B46" s="13"/>
      <c r="C46" s="77" t="s">
        <v>28</v>
      </c>
      <c r="D46" s="26">
        <v>20000</v>
      </c>
    </row>
    <row r="47" spans="2:4" x14ac:dyDescent="0.25">
      <c r="B47" s="78" t="s">
        <v>29</v>
      </c>
      <c r="C47" s="137" t="s">
        <v>1</v>
      </c>
      <c r="D47" s="139" t="s">
        <v>7</v>
      </c>
    </row>
    <row r="48" spans="2:4" ht="16.5" thickBot="1" x14ac:dyDescent="0.3">
      <c r="B48" s="15" t="s">
        <v>8</v>
      </c>
      <c r="C48" s="138"/>
      <c r="D48" s="140"/>
    </row>
    <row r="49" spans="2:5" ht="16.5" thickBot="1" x14ac:dyDescent="0.3">
      <c r="B49" s="6">
        <v>1</v>
      </c>
      <c r="C49" s="6">
        <v>2</v>
      </c>
      <c r="D49" s="23">
        <v>3</v>
      </c>
    </row>
    <row r="50" spans="2:5" ht="27.75" customHeight="1" thickBot="1" x14ac:dyDescent="0.3">
      <c r="B50" s="6">
        <v>3</v>
      </c>
      <c r="C50" s="11" t="s">
        <v>30</v>
      </c>
      <c r="D50" s="7">
        <v>350000</v>
      </c>
    </row>
    <row r="51" spans="2:5" ht="27.75" customHeight="1" thickBot="1" x14ac:dyDescent="0.3">
      <c r="B51" s="6">
        <v>4</v>
      </c>
      <c r="C51" s="11" t="s">
        <v>31</v>
      </c>
      <c r="D51" s="7">
        <v>300000</v>
      </c>
    </row>
    <row r="52" spans="2:5" ht="27.75" customHeight="1" thickBot="1" x14ac:dyDescent="0.3">
      <c r="B52" s="6">
        <v>5</v>
      </c>
      <c r="C52" s="11" t="s">
        <v>32</v>
      </c>
      <c r="D52" s="7">
        <v>100000</v>
      </c>
    </row>
    <row r="53" spans="2:5" ht="27" customHeight="1" thickBot="1" x14ac:dyDescent="0.3">
      <c r="B53" s="6">
        <v>6</v>
      </c>
      <c r="C53" s="11" t="s">
        <v>47</v>
      </c>
      <c r="D53" s="7">
        <f>SUM(D55:D62)</f>
        <v>9400000</v>
      </c>
    </row>
    <row r="54" spans="2:5" ht="27" customHeight="1" thickBot="1" x14ac:dyDescent="0.3">
      <c r="B54" s="6"/>
      <c r="C54" s="10" t="s">
        <v>20</v>
      </c>
      <c r="D54" s="7"/>
    </row>
    <row r="55" spans="2:5" ht="27" customHeight="1" thickBot="1" x14ac:dyDescent="0.3">
      <c r="B55" s="6"/>
      <c r="C55" s="10" t="s">
        <v>33</v>
      </c>
      <c r="D55" s="7">
        <v>8500000</v>
      </c>
    </row>
    <row r="56" spans="2:5" ht="27" customHeight="1" thickBot="1" x14ac:dyDescent="0.3">
      <c r="B56" s="6"/>
      <c r="C56" s="10" t="s">
        <v>34</v>
      </c>
      <c r="D56" s="7">
        <v>100000</v>
      </c>
      <c r="E56" s="79"/>
    </row>
    <row r="57" spans="2:5" ht="27" customHeight="1" thickBot="1" x14ac:dyDescent="0.3">
      <c r="B57" s="6"/>
      <c r="C57" s="10" t="s">
        <v>35</v>
      </c>
      <c r="D57" s="7">
        <v>200000</v>
      </c>
      <c r="E57" s="79"/>
    </row>
    <row r="58" spans="2:5" ht="45" customHeight="1" thickBot="1" x14ac:dyDescent="0.3">
      <c r="B58" s="6"/>
      <c r="C58" s="10" t="s">
        <v>36</v>
      </c>
      <c r="D58" s="7">
        <v>100000</v>
      </c>
    </row>
    <row r="59" spans="2:5" ht="28.5" customHeight="1" thickBot="1" x14ac:dyDescent="0.3">
      <c r="B59" s="6"/>
      <c r="C59" s="10" t="s">
        <v>37</v>
      </c>
      <c r="D59" s="7">
        <v>50000</v>
      </c>
    </row>
    <row r="60" spans="2:5" ht="32.25" customHeight="1" thickBot="1" x14ac:dyDescent="0.3">
      <c r="B60" s="6"/>
      <c r="C60" s="10" t="s">
        <v>141</v>
      </c>
      <c r="D60" s="7">
        <v>100000</v>
      </c>
    </row>
    <row r="61" spans="2:5" ht="30" customHeight="1" thickBot="1" x14ac:dyDescent="0.3">
      <c r="B61" s="6"/>
      <c r="C61" s="10" t="s">
        <v>38</v>
      </c>
      <c r="D61" s="7">
        <v>250000</v>
      </c>
      <c r="E61" s="79"/>
    </row>
    <row r="62" spans="2:5" ht="28.5" customHeight="1" thickBot="1" x14ac:dyDescent="0.3">
      <c r="B62" s="6"/>
      <c r="C62" s="10" t="s">
        <v>39</v>
      </c>
      <c r="D62" s="7">
        <v>100000</v>
      </c>
    </row>
    <row r="63" spans="2:5" ht="23.25" customHeight="1" thickBot="1" x14ac:dyDescent="0.3">
      <c r="B63" s="6">
        <v>7</v>
      </c>
      <c r="C63" s="11" t="s">
        <v>54</v>
      </c>
      <c r="D63" s="7">
        <f>SUM(D65:D66)</f>
        <v>0</v>
      </c>
    </row>
    <row r="64" spans="2:5" ht="30" customHeight="1" thickBot="1" x14ac:dyDescent="0.3">
      <c r="B64" s="6"/>
      <c r="C64" s="10" t="s">
        <v>20</v>
      </c>
      <c r="D64" s="7"/>
    </row>
    <row r="65" spans="2:4" ht="27" customHeight="1" thickBot="1" x14ac:dyDescent="0.3">
      <c r="B65" s="6"/>
      <c r="C65" s="14" t="s">
        <v>53</v>
      </c>
      <c r="D65" s="7"/>
    </row>
    <row r="66" spans="2:4" ht="25.5" customHeight="1" thickBot="1" x14ac:dyDescent="0.3">
      <c r="B66" s="6"/>
      <c r="C66" s="10" t="s">
        <v>60</v>
      </c>
      <c r="D66" s="7"/>
    </row>
    <row r="67" spans="2:4" ht="53.25" customHeight="1" thickBot="1" x14ac:dyDescent="0.3">
      <c r="B67" s="6">
        <v>8</v>
      </c>
      <c r="C67" s="11" t="s">
        <v>40</v>
      </c>
      <c r="D67" s="7">
        <v>250000</v>
      </c>
    </row>
    <row r="68" spans="2:4" ht="38.25" customHeight="1" thickBot="1" x14ac:dyDescent="0.3">
      <c r="B68" s="6">
        <v>9</v>
      </c>
      <c r="C68" s="11" t="s">
        <v>63</v>
      </c>
      <c r="D68" s="7">
        <f>SUM(D70:D76)</f>
        <v>5270000</v>
      </c>
    </row>
    <row r="69" spans="2:4" ht="19.5" customHeight="1" thickBot="1" x14ac:dyDescent="0.3">
      <c r="B69" s="6"/>
      <c r="C69" s="10" t="s">
        <v>20</v>
      </c>
      <c r="D69" s="7"/>
    </row>
    <row r="70" spans="2:4" ht="19.5" customHeight="1" thickBot="1" x14ac:dyDescent="0.3">
      <c r="B70" s="6"/>
      <c r="C70" s="14" t="s">
        <v>67</v>
      </c>
      <c r="D70" s="7">
        <f>D22*0.06-D71-D72</f>
        <v>1560000</v>
      </c>
    </row>
    <row r="71" spans="2:4" ht="19.5" customHeight="1" thickBot="1" x14ac:dyDescent="0.3">
      <c r="B71" s="6"/>
      <c r="C71" s="14" t="s">
        <v>61</v>
      </c>
      <c r="D71" s="7">
        <v>100000</v>
      </c>
    </row>
    <row r="72" spans="2:4" ht="19.5" customHeight="1" thickBot="1" x14ac:dyDescent="0.3">
      <c r="B72" s="6"/>
      <c r="C72" s="14" t="s">
        <v>62</v>
      </c>
      <c r="D72" s="7">
        <v>200000</v>
      </c>
    </row>
    <row r="73" spans="2:4" ht="19.5" customHeight="1" thickBot="1" x14ac:dyDescent="0.3">
      <c r="B73" s="6"/>
      <c r="C73" s="10" t="s">
        <v>70</v>
      </c>
      <c r="D73" s="7">
        <f>D22*0.05</f>
        <v>1550000</v>
      </c>
    </row>
    <row r="74" spans="2:4" ht="19.5" customHeight="1" thickBot="1" x14ac:dyDescent="0.3">
      <c r="B74" s="6"/>
      <c r="C74" s="10" t="s">
        <v>69</v>
      </c>
      <c r="D74" s="7">
        <f>D22*0.02</f>
        <v>620000</v>
      </c>
    </row>
    <row r="75" spans="2:4" ht="19.5" customHeight="1" thickBot="1" x14ac:dyDescent="0.3">
      <c r="B75" s="6"/>
      <c r="C75" s="10" t="s">
        <v>71</v>
      </c>
      <c r="D75" s="7">
        <f>D22*0.04</f>
        <v>1240000</v>
      </c>
    </row>
    <row r="76" spans="2:4" ht="19.5" customHeight="1" thickBot="1" x14ac:dyDescent="0.3">
      <c r="B76" s="6"/>
      <c r="C76" s="10" t="s">
        <v>72</v>
      </c>
      <c r="D76" s="7"/>
    </row>
    <row r="77" spans="2:4" ht="33" customHeight="1" thickBot="1" x14ac:dyDescent="0.3">
      <c r="B77" s="6">
        <v>10</v>
      </c>
      <c r="C77" s="14" t="s">
        <v>68</v>
      </c>
      <c r="D77" s="7">
        <v>60000</v>
      </c>
    </row>
    <row r="78" spans="2:4" ht="16.5" thickBot="1" x14ac:dyDescent="0.3">
      <c r="B78" s="6"/>
      <c r="C78" s="10"/>
      <c r="D78" s="7"/>
    </row>
    <row r="79" spans="2:4" ht="19.5" customHeight="1" thickBot="1" x14ac:dyDescent="0.3">
      <c r="B79" s="6"/>
      <c r="C79" s="15" t="s">
        <v>41</v>
      </c>
      <c r="D79" s="7">
        <f>D77+D68+D67+D63+D53+D52+D51+D50+D43+D29</f>
        <v>28475000</v>
      </c>
    </row>
    <row r="80" spans="2:4" ht="16.5" thickBot="1" x14ac:dyDescent="0.3">
      <c r="B80" s="6"/>
      <c r="C80" s="10"/>
      <c r="D80" s="8"/>
    </row>
    <row r="81" spans="2:4" ht="16.5" thickBot="1" x14ac:dyDescent="0.3">
      <c r="B81" s="141" t="s">
        <v>42</v>
      </c>
      <c r="C81" s="142"/>
      <c r="D81" s="8">
        <f>D19+D27-D79</f>
        <v>7801000</v>
      </c>
    </row>
    <row r="82" spans="2:4" x14ac:dyDescent="0.25">
      <c r="B82" s="5"/>
      <c r="D82" s="67"/>
    </row>
  </sheetData>
  <mergeCells count="14">
    <mergeCell ref="B27:C27"/>
    <mergeCell ref="B28:D28"/>
    <mergeCell ref="C47:C48"/>
    <mergeCell ref="D47:D48"/>
    <mergeCell ref="B81:C81"/>
    <mergeCell ref="C1:D1"/>
    <mergeCell ref="A2:D2"/>
    <mergeCell ref="B19:C19"/>
    <mergeCell ref="B21:C21"/>
    <mergeCell ref="B26:D26"/>
    <mergeCell ref="C6:D6"/>
    <mergeCell ref="C7:D7"/>
    <mergeCell ref="B11:D11"/>
    <mergeCell ref="C13:E13"/>
  </mergeCells>
  <pageMargins left="0.7" right="0.7" top="0.75" bottom="0.75" header="0.3" footer="0.3"/>
  <pageSetup paperSize="9" scale="74" orientation="portrait" horizontalDpi="0" verticalDpi="0" r:id="rId1"/>
  <rowBreaks count="1" manualBreakCount="1">
    <brk id="46" max="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zoomScale="73" zoomScaleNormal="73" workbookViewId="0">
      <selection activeCell="F8" sqref="F8"/>
    </sheetView>
  </sheetViews>
  <sheetFormatPr defaultRowHeight="15.75" x14ac:dyDescent="0.25"/>
  <cols>
    <col min="1" max="1" width="39.5703125" style="49" customWidth="1"/>
    <col min="2" max="2" width="16.42578125" style="49" customWidth="1"/>
    <col min="3" max="3" width="21.42578125" style="49" customWidth="1"/>
    <col min="4" max="4" width="16.42578125" style="49" customWidth="1"/>
    <col min="5" max="5" width="23.28515625" style="49" customWidth="1"/>
    <col min="6" max="6" width="16.42578125" style="49" customWidth="1"/>
    <col min="7" max="7" width="17.42578125" style="49" customWidth="1"/>
    <col min="8" max="8" width="23.5703125" style="49" customWidth="1"/>
    <col min="9" max="16384" width="9.140625" style="49"/>
  </cols>
  <sheetData>
    <row r="1" spans="1:10" x14ac:dyDescent="0.25">
      <c r="A1" s="88"/>
      <c r="B1" s="88"/>
      <c r="C1" s="88"/>
      <c r="D1" s="88"/>
      <c r="E1" s="88"/>
      <c r="F1" s="88"/>
      <c r="G1" s="126" t="s">
        <v>152</v>
      </c>
      <c r="H1" s="126"/>
    </row>
    <row r="2" spans="1:10" ht="15" customHeight="1" x14ac:dyDescent="0.25">
      <c r="A2" s="118"/>
      <c r="B2" s="118"/>
      <c r="C2" s="118"/>
      <c r="D2" s="126" t="s">
        <v>153</v>
      </c>
      <c r="E2" s="126"/>
      <c r="F2" s="126"/>
      <c r="G2" s="126"/>
      <c r="H2" s="126"/>
    </row>
    <row r="4" spans="1:10" x14ac:dyDescent="0.25">
      <c r="A4" s="4" t="s">
        <v>43</v>
      </c>
      <c r="G4" s="67"/>
    </row>
    <row r="5" spans="1:10" x14ac:dyDescent="0.25">
      <c r="A5" s="4" t="s">
        <v>73</v>
      </c>
      <c r="G5" s="67"/>
    </row>
    <row r="6" spans="1:10" ht="31.5" x14ac:dyDescent="0.25">
      <c r="A6" s="119"/>
      <c r="B6" s="59" t="s">
        <v>49</v>
      </c>
      <c r="C6" s="59" t="s">
        <v>176</v>
      </c>
      <c r="D6" s="120" t="s">
        <v>177</v>
      </c>
      <c r="E6" s="120" t="s">
        <v>178</v>
      </c>
      <c r="F6" s="120"/>
      <c r="G6" s="120" t="s">
        <v>50</v>
      </c>
      <c r="H6" s="121" t="s">
        <v>44</v>
      </c>
    </row>
    <row r="7" spans="1:10" ht="39" customHeight="1" x14ac:dyDescent="0.25">
      <c r="A7" s="77" t="s">
        <v>64</v>
      </c>
      <c r="B7" s="31">
        <v>0.06</v>
      </c>
      <c r="C7" s="31"/>
      <c r="D7" s="31"/>
      <c r="E7" s="31"/>
      <c r="F7" s="31"/>
      <c r="G7" s="31"/>
      <c r="H7" s="115">
        <v>1</v>
      </c>
    </row>
    <row r="8" spans="1:10" ht="45" customHeight="1" x14ac:dyDescent="0.25">
      <c r="A8" s="77" t="s">
        <v>157</v>
      </c>
      <c r="B8" s="32">
        <f>H8*0.06</f>
        <v>1860000</v>
      </c>
      <c r="C8" s="32"/>
      <c r="D8" s="32"/>
      <c r="E8" s="32"/>
      <c r="F8" s="32"/>
      <c r="G8" s="122"/>
      <c r="H8" s="34">
        <f>'Пример10 ПБ'!D22</f>
        <v>31000000</v>
      </c>
    </row>
    <row r="9" spans="1:10" ht="45" customHeight="1" x14ac:dyDescent="0.25">
      <c r="A9" s="77" t="s">
        <v>158</v>
      </c>
      <c r="B9" s="32">
        <v>1560000</v>
      </c>
      <c r="C9" s="32"/>
      <c r="D9" s="32"/>
      <c r="E9" s="32"/>
      <c r="F9" s="32"/>
      <c r="G9" s="122"/>
      <c r="H9" s="34">
        <f>SUM(B9:G9)</f>
        <v>1560000</v>
      </c>
    </row>
    <row r="10" spans="1:10" ht="39" customHeight="1" x14ac:dyDescent="0.25">
      <c r="A10" s="77" t="s">
        <v>142</v>
      </c>
      <c r="B10" s="117">
        <f>B9/B8</f>
        <v>0.83870967741935487</v>
      </c>
      <c r="C10" s="117"/>
      <c r="D10" s="32"/>
      <c r="E10" s="32"/>
      <c r="F10" s="32"/>
      <c r="G10" s="77"/>
      <c r="H10" s="117">
        <f>H9/H8</f>
        <v>5.0322580645161291E-2</v>
      </c>
    </row>
    <row r="11" spans="1:10" ht="32.25" customHeight="1" x14ac:dyDescent="0.25">
      <c r="D11" s="4"/>
      <c r="E11" s="4"/>
      <c r="F11" s="4"/>
      <c r="H11" s="67"/>
    </row>
    <row r="12" spans="1:10" x14ac:dyDescent="0.25">
      <c r="B12" s="4" t="s">
        <v>65</v>
      </c>
      <c r="C12" s="4"/>
      <c r="D12" s="4"/>
      <c r="E12" s="4"/>
      <c r="F12" s="4"/>
      <c r="H12" s="123">
        <v>16500</v>
      </c>
    </row>
    <row r="13" spans="1:10" x14ac:dyDescent="0.25">
      <c r="B13" s="4"/>
      <c r="C13" s="4"/>
      <c r="D13" s="4"/>
      <c r="E13" s="4"/>
      <c r="F13" s="4"/>
      <c r="H13" s="124"/>
    </row>
    <row r="14" spans="1:10" x14ac:dyDescent="0.25">
      <c r="B14" s="4" t="s">
        <v>66</v>
      </c>
      <c r="C14" s="4"/>
      <c r="D14" s="4"/>
      <c r="E14" s="4"/>
      <c r="F14" s="4"/>
      <c r="H14" s="125">
        <f>H8/12/H12*100</f>
        <v>15656.565656565657</v>
      </c>
      <c r="J14" s="49" t="s">
        <v>52</v>
      </c>
    </row>
    <row r="15" spans="1:10" x14ac:dyDescent="0.25">
      <c r="B15" s="4"/>
      <c r="C15" s="4"/>
      <c r="D15" s="4"/>
      <c r="E15" s="4"/>
      <c r="F15" s="4"/>
      <c r="G15" s="67" t="s">
        <v>48</v>
      </c>
      <c r="H15" s="67"/>
    </row>
    <row r="16" spans="1:10" x14ac:dyDescent="0.25">
      <c r="B16" s="5" t="s">
        <v>45</v>
      </c>
      <c r="C16" s="5"/>
      <c r="D16" s="5"/>
      <c r="E16" s="5"/>
      <c r="F16" s="5"/>
      <c r="H16" s="46"/>
    </row>
    <row r="17" spans="1:9" x14ac:dyDescent="0.25">
      <c r="A17" s="5" t="s">
        <v>74</v>
      </c>
      <c r="B17" s="5"/>
      <c r="C17" s="5"/>
      <c r="D17" s="5"/>
      <c r="E17" s="5"/>
      <c r="F17" s="5"/>
      <c r="G17" s="5"/>
      <c r="H17" s="5"/>
      <c r="I17" s="79"/>
    </row>
    <row r="18" spans="1:9" x14ac:dyDescent="0.25">
      <c r="B18" s="35"/>
      <c r="C18" s="35"/>
      <c r="D18" s="35"/>
      <c r="E18" s="35"/>
      <c r="F18" s="35"/>
      <c r="G18" s="85"/>
      <c r="H18" s="86"/>
      <c r="I18" s="79"/>
    </row>
    <row r="19" spans="1:9" x14ac:dyDescent="0.25">
      <c r="A19" s="5" t="s">
        <v>75</v>
      </c>
      <c r="B19" s="5"/>
      <c r="C19" s="5"/>
      <c r="D19" s="5"/>
      <c r="E19" s="5"/>
      <c r="F19" s="5"/>
      <c r="G19" s="5"/>
      <c r="H19" s="5"/>
      <c r="I19" s="79"/>
    </row>
    <row r="21" spans="1:9" x14ac:dyDescent="0.25">
      <c r="G21" s="49" t="s">
        <v>51</v>
      </c>
    </row>
    <row r="23" spans="1:9" x14ac:dyDescent="0.25">
      <c r="A23" s="49" t="s">
        <v>114</v>
      </c>
    </row>
    <row r="24" spans="1:9" x14ac:dyDescent="0.25">
      <c r="A24" s="49" t="s">
        <v>115</v>
      </c>
    </row>
  </sheetData>
  <mergeCells count="2">
    <mergeCell ref="G1:H1"/>
    <mergeCell ref="D2:H2"/>
  </mergeCells>
  <pageMargins left="0.7" right="0.7" top="0.75" bottom="0.75" header="0.3" footer="0.3"/>
  <pageSetup paperSize="9" scale="71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zoomScaleNormal="100" workbookViewId="0">
      <selection activeCell="A3" sqref="A3"/>
    </sheetView>
  </sheetViews>
  <sheetFormatPr defaultRowHeight="15.75" x14ac:dyDescent="0.25"/>
  <cols>
    <col min="1" max="1" width="5.5703125" style="49" customWidth="1"/>
    <col min="2" max="2" width="63.42578125" style="62" customWidth="1"/>
    <col min="3" max="3" width="14.28515625" style="49" customWidth="1"/>
    <col min="4" max="4" width="9.85546875" style="49" customWidth="1"/>
    <col min="5" max="16384" width="9.140625" style="49"/>
  </cols>
  <sheetData>
    <row r="1" spans="1:4" ht="15" customHeight="1" x14ac:dyDescent="0.25">
      <c r="A1" s="48"/>
      <c r="C1" s="126" t="s">
        <v>154</v>
      </c>
      <c r="D1" s="126"/>
    </row>
    <row r="2" spans="1:4" x14ac:dyDescent="0.25">
      <c r="A2" s="126" t="s">
        <v>172</v>
      </c>
      <c r="B2" s="126"/>
      <c r="C2" s="126"/>
      <c r="D2" s="126"/>
    </row>
    <row r="5" spans="1:4" x14ac:dyDescent="0.25">
      <c r="B5" s="62" t="s">
        <v>116</v>
      </c>
    </row>
    <row r="7" spans="1:4" x14ac:dyDescent="0.25">
      <c r="B7" s="53" t="s">
        <v>119</v>
      </c>
    </row>
    <row r="8" spans="1:4" x14ac:dyDescent="0.25">
      <c r="B8" s="62" t="s">
        <v>120</v>
      </c>
    </row>
    <row r="9" spans="1:4" ht="16.5" customHeight="1" x14ac:dyDescent="0.25">
      <c r="B9" s="53" t="s">
        <v>118</v>
      </c>
    </row>
    <row r="10" spans="1:4" ht="17.25" customHeight="1" x14ac:dyDescent="0.25">
      <c r="B10" s="62" t="s">
        <v>138</v>
      </c>
    </row>
    <row r="11" spans="1:4" x14ac:dyDescent="0.25">
      <c r="B11" s="62" t="s">
        <v>139</v>
      </c>
    </row>
    <row r="12" spans="1:4" x14ac:dyDescent="0.25">
      <c r="B12" s="46"/>
      <c r="C12" s="46" t="s">
        <v>59</v>
      </c>
    </row>
    <row r="13" spans="1:4" x14ac:dyDescent="0.25">
      <c r="A13" s="54" t="s">
        <v>0</v>
      </c>
      <c r="B13" s="63" t="s">
        <v>121</v>
      </c>
      <c r="C13" s="54" t="s">
        <v>122</v>
      </c>
      <c r="D13" s="55" t="s">
        <v>125</v>
      </c>
    </row>
    <row r="15" spans="1:4" ht="31.5" x14ac:dyDescent="0.25">
      <c r="A15" s="54" t="s">
        <v>117</v>
      </c>
      <c r="B15" s="58" t="s">
        <v>137</v>
      </c>
      <c r="C15" s="56">
        <v>100</v>
      </c>
      <c r="D15" s="54"/>
    </row>
    <row r="16" spans="1:4" x14ac:dyDescent="0.25">
      <c r="C16" s="57"/>
    </row>
    <row r="17" spans="1:4" ht="21.75" customHeight="1" x14ac:dyDescent="0.25">
      <c r="A17" s="54" t="s">
        <v>123</v>
      </c>
      <c r="B17" s="63" t="s">
        <v>140</v>
      </c>
      <c r="C17" s="56">
        <v>1000000</v>
      </c>
      <c r="D17" s="59"/>
    </row>
    <row r="18" spans="1:4" x14ac:dyDescent="0.25">
      <c r="C18" s="57"/>
      <c r="D18" s="53"/>
    </row>
    <row r="19" spans="1:4" ht="18.75" customHeight="1" x14ac:dyDescent="0.25">
      <c r="A19" s="54" t="s">
        <v>124</v>
      </c>
      <c r="B19" s="63" t="s">
        <v>126</v>
      </c>
      <c r="C19" s="56">
        <f>C17*D19/100</f>
        <v>60000</v>
      </c>
      <c r="D19" s="59">
        <v>6</v>
      </c>
    </row>
    <row r="20" spans="1:4" x14ac:dyDescent="0.25">
      <c r="C20" s="57"/>
      <c r="D20" s="53"/>
    </row>
    <row r="21" spans="1:4" ht="19.5" customHeight="1" x14ac:dyDescent="0.25">
      <c r="A21" s="54" t="s">
        <v>127</v>
      </c>
      <c r="B21" s="63" t="s">
        <v>128</v>
      </c>
      <c r="C21" s="56">
        <v>50000</v>
      </c>
      <c r="D21" s="59">
        <f>C21/C17*100</f>
        <v>5</v>
      </c>
    </row>
    <row r="22" spans="1:4" x14ac:dyDescent="0.25">
      <c r="C22" s="57"/>
      <c r="D22" s="53"/>
    </row>
    <row r="23" spans="1:4" ht="16.5" customHeight="1" x14ac:dyDescent="0.25">
      <c r="A23" s="54" t="s">
        <v>134</v>
      </c>
      <c r="B23" s="63" t="s">
        <v>135</v>
      </c>
      <c r="C23" s="56">
        <v>1100</v>
      </c>
      <c r="D23" s="60">
        <f>C23/C17*100</f>
        <v>0.11</v>
      </c>
    </row>
    <row r="24" spans="1:4" x14ac:dyDescent="0.25">
      <c r="C24" s="57"/>
      <c r="D24" s="53"/>
    </row>
    <row r="25" spans="1:4" x14ac:dyDescent="0.25">
      <c r="A25" s="54" t="s">
        <v>133</v>
      </c>
      <c r="B25" s="63" t="s">
        <v>143</v>
      </c>
      <c r="C25" s="56">
        <f>C15+C19-C21-C23</f>
        <v>9000</v>
      </c>
      <c r="D25" s="60">
        <f>D19-D21-D23</f>
        <v>0.89</v>
      </c>
    </row>
    <row r="26" spans="1:4" x14ac:dyDescent="0.25">
      <c r="B26" s="62" t="s">
        <v>136</v>
      </c>
      <c r="C26" s="61"/>
    </row>
    <row r="28" spans="1:4" ht="28.5" customHeight="1" x14ac:dyDescent="0.25">
      <c r="B28" s="143" t="s">
        <v>168</v>
      </c>
      <c r="C28" s="143"/>
      <c r="D28" s="143"/>
    </row>
    <row r="29" spans="1:4" ht="28.5" customHeight="1" x14ac:dyDescent="0.25">
      <c r="C29" s="48"/>
      <c r="D29" s="48"/>
    </row>
    <row r="30" spans="1:4" x14ac:dyDescent="0.25">
      <c r="B30" s="62" t="s">
        <v>129</v>
      </c>
      <c r="C30" s="46" t="s">
        <v>130</v>
      </c>
    </row>
    <row r="31" spans="1:4" x14ac:dyDescent="0.25">
      <c r="C31" s="46"/>
    </row>
    <row r="32" spans="1:4" x14ac:dyDescent="0.25">
      <c r="B32" s="62" t="s">
        <v>151</v>
      </c>
      <c r="C32" s="46" t="s">
        <v>130</v>
      </c>
    </row>
    <row r="33" spans="2:3" x14ac:dyDescent="0.25">
      <c r="C33" s="46"/>
    </row>
    <row r="34" spans="2:3" x14ac:dyDescent="0.25">
      <c r="B34" s="62" t="s">
        <v>51</v>
      </c>
      <c r="C34" s="46"/>
    </row>
    <row r="35" spans="2:3" x14ac:dyDescent="0.25">
      <c r="C35" s="46"/>
    </row>
    <row r="36" spans="2:3" x14ac:dyDescent="0.25">
      <c r="B36" s="62" t="s">
        <v>131</v>
      </c>
    </row>
    <row r="38" spans="2:3" x14ac:dyDescent="0.25">
      <c r="B38" s="46" t="s">
        <v>132</v>
      </c>
    </row>
  </sheetData>
  <mergeCells count="3">
    <mergeCell ref="B28:D28"/>
    <mergeCell ref="C1:D1"/>
    <mergeCell ref="A2:D2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1"/>
  <sheetViews>
    <sheetView view="pageBreakPreview" zoomScale="60" zoomScaleNormal="100" workbookViewId="0">
      <selection activeCell="I41" sqref="I41"/>
    </sheetView>
  </sheetViews>
  <sheetFormatPr defaultRowHeight="15.75" x14ac:dyDescent="0.25"/>
  <cols>
    <col min="1" max="1" width="9.28515625" style="49" customWidth="1"/>
    <col min="2" max="2" width="12" style="49" customWidth="1"/>
    <col min="3" max="3" width="60.7109375" style="49" customWidth="1"/>
    <col min="4" max="4" width="14.7109375" style="49" customWidth="1"/>
    <col min="5" max="16384" width="9.140625" style="49"/>
  </cols>
  <sheetData>
    <row r="1" spans="1:5" ht="15" customHeight="1" x14ac:dyDescent="0.25">
      <c r="A1" s="48"/>
      <c r="B1" s="48"/>
      <c r="C1" s="126" t="s">
        <v>171</v>
      </c>
      <c r="D1" s="126"/>
    </row>
    <row r="2" spans="1:5" x14ac:dyDescent="0.25">
      <c r="A2" s="126" t="s">
        <v>153</v>
      </c>
      <c r="B2" s="126"/>
      <c r="C2" s="126"/>
      <c r="D2" s="126"/>
    </row>
    <row r="3" spans="1:5" x14ac:dyDescent="0.25">
      <c r="A3" s="47"/>
      <c r="B3" s="47"/>
      <c r="C3" s="47"/>
      <c r="D3" s="47"/>
    </row>
    <row r="4" spans="1:5" x14ac:dyDescent="0.25">
      <c r="D4" s="1" t="s">
        <v>2</v>
      </c>
    </row>
    <row r="5" spans="1:5" x14ac:dyDescent="0.25">
      <c r="C5" s="134" t="s">
        <v>3</v>
      </c>
      <c r="D5" s="134"/>
      <c r="E5" s="2"/>
    </row>
    <row r="6" spans="1:5" x14ac:dyDescent="0.25">
      <c r="C6" s="134" t="s">
        <v>4</v>
      </c>
      <c r="D6" s="134"/>
      <c r="E6" s="2"/>
    </row>
    <row r="7" spans="1:5" x14ac:dyDescent="0.25">
      <c r="C7" s="42"/>
      <c r="D7" s="3"/>
      <c r="E7" s="2"/>
    </row>
    <row r="8" spans="1:5" x14ac:dyDescent="0.25">
      <c r="C8" s="65" t="s">
        <v>5</v>
      </c>
      <c r="D8" s="3"/>
      <c r="E8" s="2"/>
    </row>
    <row r="9" spans="1:5" x14ac:dyDescent="0.25">
      <c r="C9" s="66" t="s">
        <v>56</v>
      </c>
      <c r="D9" s="67"/>
    </row>
    <row r="10" spans="1:5" x14ac:dyDescent="0.25">
      <c r="B10" s="135" t="s">
        <v>45</v>
      </c>
      <c r="C10" s="135"/>
      <c r="D10" s="135"/>
    </row>
    <row r="11" spans="1:5" x14ac:dyDescent="0.25">
      <c r="B11" s="66"/>
      <c r="C11" s="66"/>
      <c r="D11" s="66"/>
    </row>
    <row r="12" spans="1:5" x14ac:dyDescent="0.25">
      <c r="C12" s="136" t="s">
        <v>55</v>
      </c>
      <c r="D12" s="136"/>
      <c r="E12" s="136"/>
    </row>
    <row r="13" spans="1:5" x14ac:dyDescent="0.25">
      <c r="B13" s="68"/>
      <c r="D13" s="67"/>
    </row>
    <row r="14" spans="1:5" x14ac:dyDescent="0.25">
      <c r="B14" s="4" t="s">
        <v>6</v>
      </c>
      <c r="D14" s="67"/>
    </row>
    <row r="15" spans="1:5" ht="16.5" thickBot="1" x14ac:dyDescent="0.3">
      <c r="B15" s="5"/>
      <c r="D15" s="69" t="s">
        <v>59</v>
      </c>
    </row>
    <row r="16" spans="1:5" ht="31.5" x14ac:dyDescent="0.25">
      <c r="B16" s="70" t="s">
        <v>76</v>
      </c>
      <c r="C16" s="71" t="s">
        <v>1</v>
      </c>
      <c r="D16" s="72" t="s">
        <v>7</v>
      </c>
    </row>
    <row r="17" spans="2:4" x14ac:dyDescent="0.25">
      <c r="B17" s="13">
        <v>1</v>
      </c>
      <c r="C17" s="13">
        <v>2</v>
      </c>
      <c r="D17" s="28">
        <v>3</v>
      </c>
    </row>
    <row r="18" spans="2:4" ht="16.5" thickBot="1" x14ac:dyDescent="0.3">
      <c r="B18" s="127" t="s">
        <v>57</v>
      </c>
      <c r="C18" s="128"/>
      <c r="D18" s="7"/>
    </row>
    <row r="19" spans="2:4" ht="16.5" thickBot="1" x14ac:dyDescent="0.3">
      <c r="B19" s="41"/>
      <c r="C19" s="73"/>
      <c r="D19" s="9"/>
    </row>
    <row r="20" spans="2:4" ht="16.5" thickBot="1" x14ac:dyDescent="0.3">
      <c r="B20" s="129" t="s">
        <v>169</v>
      </c>
      <c r="C20" s="130"/>
      <c r="D20" s="74"/>
    </row>
    <row r="21" spans="2:4" ht="16.5" thickBot="1" x14ac:dyDescent="0.3">
      <c r="B21" s="6">
        <v>1</v>
      </c>
      <c r="C21" s="75" t="s">
        <v>9</v>
      </c>
      <c r="D21" s="24"/>
    </row>
    <row r="22" spans="2:4" ht="16.5" thickBot="1" x14ac:dyDescent="0.3">
      <c r="B22" s="6">
        <v>2</v>
      </c>
      <c r="C22" s="75" t="s">
        <v>10</v>
      </c>
      <c r="D22" s="24"/>
    </row>
    <row r="23" spans="2:4" ht="48" thickBot="1" x14ac:dyDescent="0.3">
      <c r="B23" s="6">
        <v>3</v>
      </c>
      <c r="C23" s="10" t="s">
        <v>11</v>
      </c>
      <c r="D23" s="7"/>
    </row>
    <row r="24" spans="2:4" ht="16.5" thickBot="1" x14ac:dyDescent="0.3">
      <c r="B24" s="6">
        <v>4</v>
      </c>
      <c r="C24" s="10" t="s">
        <v>12</v>
      </c>
      <c r="D24" s="7"/>
    </row>
    <row r="25" spans="2:4" ht="16.5" thickBot="1" x14ac:dyDescent="0.3">
      <c r="B25" s="131"/>
      <c r="C25" s="132"/>
      <c r="D25" s="133"/>
    </row>
    <row r="26" spans="2:4" ht="16.5" thickBot="1" x14ac:dyDescent="0.3">
      <c r="B26" s="131" t="s">
        <v>46</v>
      </c>
      <c r="C26" s="133"/>
      <c r="D26" s="7"/>
    </row>
    <row r="27" spans="2:4" ht="16.5" thickBot="1" x14ac:dyDescent="0.3">
      <c r="B27" s="131" t="s">
        <v>170</v>
      </c>
      <c r="C27" s="132"/>
      <c r="D27" s="133"/>
    </row>
    <row r="28" spans="2:4" ht="16.5" thickBot="1" x14ac:dyDescent="0.3">
      <c r="B28" s="6">
        <v>1</v>
      </c>
      <c r="C28" s="11" t="s">
        <v>13</v>
      </c>
      <c r="D28" s="7"/>
    </row>
    <row r="29" spans="2:4" ht="16.5" thickBot="1" x14ac:dyDescent="0.3">
      <c r="B29" s="6"/>
      <c r="C29" s="10" t="s">
        <v>14</v>
      </c>
      <c r="D29" s="7"/>
    </row>
    <row r="30" spans="2:4" ht="16.5" thickBot="1" x14ac:dyDescent="0.3">
      <c r="B30" s="6"/>
      <c r="C30" s="10" t="s">
        <v>15</v>
      </c>
      <c r="D30" s="7"/>
    </row>
    <row r="31" spans="2:4" ht="32.25" thickBot="1" x14ac:dyDescent="0.3">
      <c r="B31" s="10"/>
      <c r="C31" s="10" t="s">
        <v>16</v>
      </c>
      <c r="D31" s="7"/>
    </row>
    <row r="32" spans="2:4" ht="16.5" thickBot="1" x14ac:dyDescent="0.3">
      <c r="B32" s="10"/>
      <c r="C32" s="10" t="s">
        <v>17</v>
      </c>
      <c r="D32" s="7"/>
    </row>
    <row r="33" spans="2:4" ht="16.5" thickBot="1" x14ac:dyDescent="0.3">
      <c r="B33" s="10"/>
      <c r="C33" s="10" t="s">
        <v>18</v>
      </c>
      <c r="D33" s="7"/>
    </row>
    <row r="34" spans="2:4" ht="16.5" thickBot="1" x14ac:dyDescent="0.3">
      <c r="B34" s="10"/>
      <c r="C34" s="10" t="s">
        <v>19</v>
      </c>
      <c r="D34" s="7"/>
    </row>
    <row r="35" spans="2:4" ht="16.5" thickBot="1" x14ac:dyDescent="0.3">
      <c r="B35" s="10"/>
      <c r="C35" s="10" t="s">
        <v>20</v>
      </c>
      <c r="D35" s="7"/>
    </row>
    <row r="36" spans="2:4" ht="32.25" thickBot="1" x14ac:dyDescent="0.3">
      <c r="B36" s="10"/>
      <c r="C36" s="10" t="s">
        <v>21</v>
      </c>
      <c r="D36" s="7"/>
    </row>
    <row r="37" spans="2:4" ht="16.5" thickBot="1" x14ac:dyDescent="0.3">
      <c r="B37" s="10"/>
      <c r="C37" s="10" t="s">
        <v>22</v>
      </c>
      <c r="D37" s="7"/>
    </row>
    <row r="38" spans="2:4" ht="16.5" thickBot="1" x14ac:dyDescent="0.3">
      <c r="B38" s="10"/>
      <c r="C38" s="10" t="s">
        <v>23</v>
      </c>
      <c r="D38" s="7"/>
    </row>
    <row r="39" spans="2:4" ht="32.25" thickBot="1" x14ac:dyDescent="0.3">
      <c r="B39" s="10"/>
      <c r="C39" s="10" t="s">
        <v>24</v>
      </c>
      <c r="D39" s="7"/>
    </row>
    <row r="40" spans="2:4" ht="16.5" thickBot="1" x14ac:dyDescent="0.3">
      <c r="B40" s="10"/>
      <c r="C40" s="10" t="s">
        <v>25</v>
      </c>
      <c r="D40" s="7"/>
    </row>
    <row r="41" spans="2:4" ht="16.5" thickBot="1" x14ac:dyDescent="0.3">
      <c r="B41" s="10"/>
      <c r="C41" s="10"/>
      <c r="D41" s="7"/>
    </row>
    <row r="42" spans="2:4" ht="16.5" thickBot="1" x14ac:dyDescent="0.3">
      <c r="B42" s="6">
        <v>2</v>
      </c>
      <c r="C42" s="11" t="s">
        <v>26</v>
      </c>
      <c r="D42" s="7"/>
    </row>
    <row r="43" spans="2:4" ht="16.5" thickBot="1" x14ac:dyDescent="0.3">
      <c r="B43" s="6"/>
      <c r="C43" s="10" t="s">
        <v>20</v>
      </c>
      <c r="D43" s="7"/>
    </row>
    <row r="44" spans="2:4" ht="31.5" x14ac:dyDescent="0.25">
      <c r="B44" s="12"/>
      <c r="C44" s="76" t="s">
        <v>27</v>
      </c>
      <c r="D44" s="25"/>
    </row>
    <row r="45" spans="2:4" x14ac:dyDescent="0.25">
      <c r="B45" s="13"/>
      <c r="C45" s="77" t="s">
        <v>28</v>
      </c>
      <c r="D45" s="26"/>
    </row>
    <row r="46" spans="2:4" x14ac:dyDescent="0.25">
      <c r="B46" s="78" t="s">
        <v>29</v>
      </c>
      <c r="C46" s="137" t="s">
        <v>1</v>
      </c>
      <c r="D46" s="139" t="s">
        <v>7</v>
      </c>
    </row>
    <row r="47" spans="2:4" ht="16.5" thickBot="1" x14ac:dyDescent="0.3">
      <c r="B47" s="15" t="s">
        <v>8</v>
      </c>
      <c r="C47" s="138"/>
      <c r="D47" s="140"/>
    </row>
    <row r="48" spans="2:4" ht="16.5" thickBot="1" x14ac:dyDescent="0.3">
      <c r="B48" s="6">
        <v>1</v>
      </c>
      <c r="C48" s="6">
        <v>2</v>
      </c>
      <c r="D48" s="23">
        <v>3</v>
      </c>
    </row>
    <row r="49" spans="2:5" ht="16.5" thickBot="1" x14ac:dyDescent="0.3">
      <c r="B49" s="6">
        <v>3</v>
      </c>
      <c r="C49" s="11" t="s">
        <v>30</v>
      </c>
      <c r="D49" s="7"/>
    </row>
    <row r="50" spans="2:5" ht="16.5" thickBot="1" x14ac:dyDescent="0.3">
      <c r="B50" s="6">
        <v>4</v>
      </c>
      <c r="C50" s="11" t="s">
        <v>31</v>
      </c>
      <c r="D50" s="7"/>
    </row>
    <row r="51" spans="2:5" ht="16.5" thickBot="1" x14ac:dyDescent="0.3">
      <c r="B51" s="6">
        <v>5</v>
      </c>
      <c r="C51" s="11" t="s">
        <v>32</v>
      </c>
      <c r="D51" s="7"/>
    </row>
    <row r="52" spans="2:5" ht="16.5" thickBot="1" x14ac:dyDescent="0.3">
      <c r="B52" s="6">
        <v>6</v>
      </c>
      <c r="C52" s="11" t="s">
        <v>47</v>
      </c>
      <c r="D52" s="7"/>
    </row>
    <row r="53" spans="2:5" ht="16.5" thickBot="1" x14ac:dyDescent="0.3">
      <c r="B53" s="6"/>
      <c r="C53" s="10" t="s">
        <v>20</v>
      </c>
      <c r="D53" s="7"/>
    </row>
    <row r="54" spans="2:5" ht="16.5" thickBot="1" x14ac:dyDescent="0.3">
      <c r="B54" s="6"/>
      <c r="C54" s="10" t="s">
        <v>33</v>
      </c>
      <c r="D54" s="7"/>
    </row>
    <row r="55" spans="2:5" ht="16.5" thickBot="1" x14ac:dyDescent="0.3">
      <c r="B55" s="6"/>
      <c r="C55" s="10" t="s">
        <v>34</v>
      </c>
      <c r="D55" s="7"/>
      <c r="E55" s="79"/>
    </row>
    <row r="56" spans="2:5" ht="16.5" thickBot="1" x14ac:dyDescent="0.3">
      <c r="B56" s="6"/>
      <c r="C56" s="10" t="s">
        <v>35</v>
      </c>
      <c r="D56" s="7"/>
      <c r="E56" s="79"/>
    </row>
    <row r="57" spans="2:5" ht="32.25" thickBot="1" x14ac:dyDescent="0.3">
      <c r="B57" s="6"/>
      <c r="C57" s="10" t="s">
        <v>36</v>
      </c>
      <c r="D57" s="7"/>
    </row>
    <row r="58" spans="2:5" ht="16.5" thickBot="1" x14ac:dyDescent="0.3">
      <c r="B58" s="6"/>
      <c r="C58" s="10" t="s">
        <v>37</v>
      </c>
      <c r="D58" s="7"/>
    </row>
    <row r="59" spans="2:5" ht="32.25" thickBot="1" x14ac:dyDescent="0.3">
      <c r="B59" s="6"/>
      <c r="C59" s="10" t="s">
        <v>141</v>
      </c>
      <c r="D59" s="7"/>
    </row>
    <row r="60" spans="2:5" ht="16.5" thickBot="1" x14ac:dyDescent="0.3">
      <c r="B60" s="6"/>
      <c r="C60" s="10" t="s">
        <v>38</v>
      </c>
      <c r="D60" s="7"/>
      <c r="E60" s="79"/>
    </row>
    <row r="61" spans="2:5" ht="16.5" thickBot="1" x14ac:dyDescent="0.3">
      <c r="B61" s="6"/>
      <c r="C61" s="10" t="s">
        <v>39</v>
      </c>
      <c r="D61" s="7"/>
    </row>
    <row r="62" spans="2:5" ht="16.5" thickBot="1" x14ac:dyDescent="0.3">
      <c r="B62" s="6">
        <v>7</v>
      </c>
      <c r="C62" s="11" t="s">
        <v>54</v>
      </c>
      <c r="D62" s="7"/>
    </row>
    <row r="63" spans="2:5" ht="16.5" thickBot="1" x14ac:dyDescent="0.3">
      <c r="B63" s="6"/>
      <c r="C63" s="10" t="s">
        <v>20</v>
      </c>
      <c r="D63" s="7"/>
    </row>
    <row r="64" spans="2:5" ht="16.5" thickBot="1" x14ac:dyDescent="0.3">
      <c r="B64" s="6"/>
      <c r="C64" s="14" t="s">
        <v>53</v>
      </c>
      <c r="D64" s="7"/>
    </row>
    <row r="65" spans="2:4" ht="16.5" thickBot="1" x14ac:dyDescent="0.3">
      <c r="B65" s="6"/>
      <c r="C65" s="10" t="s">
        <v>60</v>
      </c>
      <c r="D65" s="7"/>
    </row>
    <row r="66" spans="2:4" ht="48" thickBot="1" x14ac:dyDescent="0.3">
      <c r="B66" s="6">
        <v>8</v>
      </c>
      <c r="C66" s="11" t="s">
        <v>40</v>
      </c>
      <c r="D66" s="7"/>
    </row>
    <row r="67" spans="2:4" ht="32.25" thickBot="1" x14ac:dyDescent="0.3">
      <c r="B67" s="6">
        <v>9</v>
      </c>
      <c r="C67" s="11" t="s">
        <v>63</v>
      </c>
      <c r="D67" s="7"/>
    </row>
    <row r="68" spans="2:4" ht="16.5" thickBot="1" x14ac:dyDescent="0.3">
      <c r="B68" s="6"/>
      <c r="C68" s="10" t="s">
        <v>20</v>
      </c>
      <c r="D68" s="7"/>
    </row>
    <row r="69" spans="2:4" ht="16.5" thickBot="1" x14ac:dyDescent="0.3">
      <c r="B69" s="6"/>
      <c r="C69" s="14" t="s">
        <v>159</v>
      </c>
      <c r="D69" s="7"/>
    </row>
    <row r="70" spans="2:4" ht="16.5" thickBot="1" x14ac:dyDescent="0.3">
      <c r="B70" s="6"/>
      <c r="C70" s="14" t="s">
        <v>160</v>
      </c>
      <c r="D70" s="7"/>
    </row>
    <row r="71" spans="2:4" ht="16.5" thickBot="1" x14ac:dyDescent="0.3">
      <c r="B71" s="6"/>
      <c r="C71" s="14" t="s">
        <v>161</v>
      </c>
      <c r="D71" s="7"/>
    </row>
    <row r="72" spans="2:4" ht="16.5" thickBot="1" x14ac:dyDescent="0.3">
      <c r="B72" s="6"/>
      <c r="C72" s="10" t="s">
        <v>162</v>
      </c>
      <c r="D72" s="7"/>
    </row>
    <row r="73" spans="2:4" ht="16.5" thickBot="1" x14ac:dyDescent="0.3">
      <c r="B73" s="6"/>
      <c r="C73" s="10" t="s">
        <v>163</v>
      </c>
      <c r="D73" s="7"/>
    </row>
    <row r="74" spans="2:4" ht="16.5" thickBot="1" x14ac:dyDescent="0.3">
      <c r="B74" s="6"/>
      <c r="C74" s="10" t="s">
        <v>164</v>
      </c>
      <c r="D74" s="7"/>
    </row>
    <row r="75" spans="2:4" ht="16.5" thickBot="1" x14ac:dyDescent="0.3">
      <c r="B75" s="6"/>
      <c r="C75" s="10" t="s">
        <v>72</v>
      </c>
      <c r="D75" s="7"/>
    </row>
    <row r="76" spans="2:4" ht="32.25" thickBot="1" x14ac:dyDescent="0.3">
      <c r="B76" s="6">
        <v>10</v>
      </c>
      <c r="C76" s="14" t="s">
        <v>68</v>
      </c>
      <c r="D76" s="7"/>
    </row>
    <row r="77" spans="2:4" ht="16.5" thickBot="1" x14ac:dyDescent="0.3">
      <c r="B77" s="6"/>
      <c r="C77" s="10"/>
      <c r="D77" s="7"/>
    </row>
    <row r="78" spans="2:4" ht="16.5" thickBot="1" x14ac:dyDescent="0.3">
      <c r="B78" s="6"/>
      <c r="C78" s="15" t="s">
        <v>41</v>
      </c>
      <c r="D78" s="7"/>
    </row>
    <row r="79" spans="2:4" ht="16.5" thickBot="1" x14ac:dyDescent="0.3">
      <c r="B79" s="6"/>
      <c r="C79" s="10"/>
      <c r="D79" s="8"/>
    </row>
    <row r="80" spans="2:4" ht="16.5" thickBot="1" x14ac:dyDescent="0.3">
      <c r="B80" s="141" t="s">
        <v>42</v>
      </c>
      <c r="C80" s="142"/>
      <c r="D80" s="8"/>
    </row>
    <row r="81" spans="2:4" x14ac:dyDescent="0.25">
      <c r="B81" s="5"/>
      <c r="D81" s="67"/>
    </row>
  </sheetData>
  <mergeCells count="14">
    <mergeCell ref="C1:D1"/>
    <mergeCell ref="A2:D2"/>
    <mergeCell ref="C5:D5"/>
    <mergeCell ref="C6:D6"/>
    <mergeCell ref="B10:D10"/>
    <mergeCell ref="C12:E12"/>
    <mergeCell ref="B80:C80"/>
    <mergeCell ref="B18:C18"/>
    <mergeCell ref="B20:C20"/>
    <mergeCell ref="B25:D25"/>
    <mergeCell ref="B26:C26"/>
    <mergeCell ref="B27:D27"/>
    <mergeCell ref="C46:C47"/>
    <mergeCell ref="D46:D47"/>
  </mergeCells>
  <pageMargins left="0.7" right="0.7" top="0.75" bottom="0.75" header="0.3" footer="0.3"/>
  <pageSetup paperSize="9" scale="89" orientation="portrait" horizontalDpi="0" verticalDpi="0" r:id="rId1"/>
  <rowBreaks count="1" manualBreakCount="1">
    <brk id="45" max="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zoomScaleNormal="100" workbookViewId="0">
      <selection activeCell="G7" sqref="G7"/>
    </sheetView>
  </sheetViews>
  <sheetFormatPr defaultRowHeight="15" x14ac:dyDescent="0.25"/>
  <cols>
    <col min="1" max="1" width="31.7109375" style="36" customWidth="1"/>
    <col min="2" max="2" width="17.85546875" style="36" customWidth="1"/>
    <col min="3" max="3" width="18.7109375" style="36" customWidth="1"/>
    <col min="4" max="4" width="17" style="36" customWidth="1"/>
    <col min="5" max="6" width="19.7109375" style="36" customWidth="1"/>
    <col min="7" max="7" width="18.42578125" style="36" customWidth="1"/>
    <col min="8" max="16384" width="9.140625" style="36"/>
  </cols>
  <sheetData>
    <row r="1" spans="1:7" ht="15" customHeight="1" x14ac:dyDescent="0.25">
      <c r="D1" s="37"/>
      <c r="E1" s="37"/>
      <c r="F1" s="144" t="s">
        <v>152</v>
      </c>
      <c r="G1" s="144"/>
    </row>
    <row r="2" spans="1:7" ht="15" customHeight="1" x14ac:dyDescent="0.25">
      <c r="D2" s="144" t="s">
        <v>153</v>
      </c>
      <c r="E2" s="144"/>
      <c r="F2" s="144"/>
      <c r="G2" s="144"/>
    </row>
    <row r="3" spans="1:7" ht="15" customHeight="1" x14ac:dyDescent="0.25">
      <c r="D3" s="45"/>
      <c r="E3" s="45"/>
      <c r="F3" s="45"/>
      <c r="G3" s="45"/>
    </row>
    <row r="4" spans="1:7" ht="15.75" x14ac:dyDescent="0.25">
      <c r="A4" s="4" t="s">
        <v>43</v>
      </c>
      <c r="F4" s="64"/>
    </row>
    <row r="5" spans="1:7" x14ac:dyDescent="0.25">
      <c r="A5" s="16" t="s">
        <v>73</v>
      </c>
      <c r="F5" s="64"/>
    </row>
    <row r="6" spans="1:7" ht="30" x14ac:dyDescent="0.25">
      <c r="A6" s="17"/>
      <c r="B6" s="52" t="s">
        <v>49</v>
      </c>
      <c r="C6" s="80"/>
      <c r="D6" s="80"/>
      <c r="E6" s="80"/>
      <c r="F6" s="80" t="s">
        <v>50</v>
      </c>
      <c r="G6" s="81" t="s">
        <v>44</v>
      </c>
    </row>
    <row r="7" spans="1:7" ht="33.75" customHeight="1" x14ac:dyDescent="0.25">
      <c r="A7" s="77" t="s">
        <v>64</v>
      </c>
      <c r="B7" s="31"/>
      <c r="C7" s="31"/>
      <c r="D7" s="31"/>
      <c r="E7" s="31"/>
      <c r="F7" s="31"/>
      <c r="G7" s="116">
        <v>1</v>
      </c>
    </row>
    <row r="8" spans="1:7" ht="36" customHeight="1" x14ac:dyDescent="0.25">
      <c r="A8" s="77" t="s">
        <v>157</v>
      </c>
      <c r="B8" s="32"/>
      <c r="C8" s="32"/>
      <c r="D8" s="32"/>
      <c r="E8" s="32"/>
      <c r="F8" s="33"/>
      <c r="G8" s="34"/>
    </row>
    <row r="9" spans="1:7" ht="27.75" customHeight="1" x14ac:dyDescent="0.25">
      <c r="A9" s="77" t="s">
        <v>158</v>
      </c>
      <c r="B9" s="32"/>
      <c r="C9" s="32"/>
      <c r="D9" s="32"/>
      <c r="E9" s="32"/>
      <c r="F9" s="33"/>
      <c r="G9" s="34"/>
    </row>
    <row r="10" spans="1:7" ht="28.5" customHeight="1" x14ac:dyDescent="0.25">
      <c r="A10" s="114" t="s">
        <v>142</v>
      </c>
      <c r="B10" s="30"/>
      <c r="C10" s="30"/>
      <c r="D10" s="27"/>
      <c r="E10" s="27"/>
      <c r="F10" s="18"/>
      <c r="G10" s="19"/>
    </row>
    <row r="11" spans="1:7" x14ac:dyDescent="0.25">
      <c r="D11" s="16"/>
      <c r="E11" s="16"/>
      <c r="G11" s="64"/>
    </row>
    <row r="12" spans="1:7" ht="15.75" x14ac:dyDescent="0.25">
      <c r="B12" s="4" t="s">
        <v>65</v>
      </c>
      <c r="C12" s="4"/>
      <c r="D12" s="4"/>
      <c r="E12" s="4"/>
      <c r="G12" s="82"/>
    </row>
    <row r="13" spans="1:7" x14ac:dyDescent="0.25">
      <c r="B13" s="20"/>
      <c r="C13" s="20"/>
      <c r="D13" s="20"/>
      <c r="E13" s="20"/>
      <c r="G13" s="83"/>
    </row>
    <row r="14" spans="1:7" x14ac:dyDescent="0.25">
      <c r="B14" s="20" t="s">
        <v>66</v>
      </c>
      <c r="C14" s="20"/>
      <c r="D14" s="20"/>
      <c r="E14" s="20"/>
      <c r="G14" s="84"/>
    </row>
    <row r="15" spans="1:7" x14ac:dyDescent="0.25">
      <c r="B15" s="20"/>
      <c r="C15" s="20"/>
      <c r="D15" s="20"/>
      <c r="E15" s="20"/>
      <c r="G15" s="87"/>
    </row>
    <row r="16" spans="1:7" x14ac:dyDescent="0.25">
      <c r="B16" s="20"/>
      <c r="C16" s="20"/>
      <c r="D16" s="20"/>
      <c r="E16" s="20"/>
      <c r="G16" s="87"/>
    </row>
    <row r="17" spans="1:7" x14ac:dyDescent="0.25">
      <c r="B17" s="20"/>
      <c r="C17" s="20"/>
      <c r="D17" s="20"/>
      <c r="E17" s="20"/>
      <c r="F17" s="64" t="s">
        <v>48</v>
      </c>
      <c r="G17" s="64"/>
    </row>
    <row r="18" spans="1:7" x14ac:dyDescent="0.25">
      <c r="B18" s="21" t="s">
        <v>45</v>
      </c>
      <c r="C18" s="21"/>
      <c r="D18" s="21"/>
      <c r="E18" s="21"/>
      <c r="G18" s="43"/>
    </row>
    <row r="19" spans="1:7" ht="15.75" x14ac:dyDescent="0.25">
      <c r="A19" s="5" t="s">
        <v>74</v>
      </c>
      <c r="B19" s="5"/>
      <c r="C19" s="5"/>
      <c r="D19" s="5"/>
      <c r="E19" s="5"/>
      <c r="F19" s="5"/>
      <c r="G19" s="5"/>
    </row>
    <row r="20" spans="1:7" ht="15.75" x14ac:dyDescent="0.25">
      <c r="B20" s="35"/>
      <c r="C20" s="35"/>
      <c r="D20" s="35"/>
      <c r="E20" s="35"/>
      <c r="F20" s="85"/>
      <c r="G20" s="86"/>
    </row>
    <row r="21" spans="1:7" ht="15.75" x14ac:dyDescent="0.25">
      <c r="A21" s="5" t="s">
        <v>75</v>
      </c>
      <c r="B21" s="5"/>
      <c r="C21" s="5"/>
      <c r="D21" s="5"/>
      <c r="E21" s="5"/>
      <c r="F21" s="5"/>
      <c r="G21" s="5"/>
    </row>
    <row r="23" spans="1:7" x14ac:dyDescent="0.25">
      <c r="F23" s="36" t="s">
        <v>51</v>
      </c>
    </row>
    <row r="25" spans="1:7" x14ac:dyDescent="0.25">
      <c r="A25" s="36" t="s">
        <v>114</v>
      </c>
    </row>
    <row r="26" spans="1:7" x14ac:dyDescent="0.25">
      <c r="A26" s="36" t="s">
        <v>115</v>
      </c>
    </row>
  </sheetData>
  <mergeCells count="2">
    <mergeCell ref="F1:G1"/>
    <mergeCell ref="D2:G2"/>
  </mergeCells>
  <pageMargins left="0.7" right="0.7" top="0.75" bottom="0.75" header="0.3" footer="0.3"/>
  <pageSetup paperSize="9" scale="91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topLeftCell="A7" zoomScaleNormal="100" workbookViewId="0">
      <selection activeCell="B9" sqref="B9"/>
    </sheetView>
  </sheetViews>
  <sheetFormatPr defaultRowHeight="18.75" x14ac:dyDescent="0.3"/>
  <cols>
    <col min="1" max="1" width="5.28515625" style="38" customWidth="1"/>
    <col min="2" max="2" width="69.42578125" style="38" customWidth="1"/>
    <col min="3" max="3" width="14.28515625" style="38" customWidth="1"/>
    <col min="4" max="4" width="11.85546875" style="38" customWidth="1"/>
    <col min="5" max="16384" width="9.140625" style="38"/>
  </cols>
  <sheetData>
    <row r="1" spans="1:4" ht="15" customHeight="1" x14ac:dyDescent="0.3">
      <c r="A1" s="39"/>
      <c r="B1" s="39"/>
      <c r="C1" s="145" t="s">
        <v>154</v>
      </c>
      <c r="D1" s="145"/>
    </row>
    <row r="2" spans="1:4" x14ac:dyDescent="0.3">
      <c r="A2" s="145" t="s">
        <v>172</v>
      </c>
      <c r="B2" s="145"/>
      <c r="C2" s="145"/>
      <c r="D2" s="145"/>
    </row>
    <row r="5" spans="1:4" x14ac:dyDescent="0.3">
      <c r="B5" s="38" t="s">
        <v>116</v>
      </c>
    </row>
    <row r="7" spans="1:4" x14ac:dyDescent="0.3">
      <c r="B7" s="90" t="s">
        <v>119</v>
      </c>
    </row>
    <row r="8" spans="1:4" x14ac:dyDescent="0.3">
      <c r="B8" s="38" t="s">
        <v>120</v>
      </c>
    </row>
    <row r="9" spans="1:4" ht="16.5" customHeight="1" x14ac:dyDescent="0.3">
      <c r="B9" s="89" t="s">
        <v>118</v>
      </c>
    </row>
    <row r="10" spans="1:4" ht="17.25" customHeight="1" x14ac:dyDescent="0.3"/>
    <row r="11" spans="1:4" x14ac:dyDescent="0.3">
      <c r="B11" s="90" t="s">
        <v>174</v>
      </c>
    </row>
    <row r="12" spans="1:4" x14ac:dyDescent="0.3">
      <c r="B12" s="50"/>
      <c r="C12" s="50" t="s">
        <v>59</v>
      </c>
    </row>
    <row r="13" spans="1:4" x14ac:dyDescent="0.3">
      <c r="A13" s="91" t="s">
        <v>0</v>
      </c>
      <c r="B13" s="91" t="s">
        <v>121</v>
      </c>
      <c r="C13" s="91" t="s">
        <v>122</v>
      </c>
      <c r="D13" s="92" t="s">
        <v>125</v>
      </c>
    </row>
    <row r="15" spans="1:4" ht="21" customHeight="1" x14ac:dyDescent="0.3">
      <c r="A15" s="91" t="s">
        <v>117</v>
      </c>
      <c r="B15" s="91" t="s">
        <v>137</v>
      </c>
      <c r="C15" s="93"/>
      <c r="D15" s="91"/>
    </row>
    <row r="16" spans="1:4" x14ac:dyDescent="0.3">
      <c r="C16" s="94"/>
    </row>
    <row r="17" spans="1:4" ht="37.5" x14ac:dyDescent="0.3">
      <c r="A17" s="91" t="s">
        <v>123</v>
      </c>
      <c r="B17" s="95" t="s">
        <v>173</v>
      </c>
      <c r="C17" s="93"/>
      <c r="D17" s="96"/>
    </row>
    <row r="18" spans="1:4" x14ac:dyDescent="0.3">
      <c r="B18" s="39"/>
      <c r="C18" s="94"/>
      <c r="D18" s="90"/>
    </row>
    <row r="19" spans="1:4" ht="18.75" customHeight="1" x14ac:dyDescent="0.3">
      <c r="A19" s="91" t="s">
        <v>124</v>
      </c>
      <c r="B19" s="95" t="s">
        <v>126</v>
      </c>
      <c r="C19" s="93"/>
      <c r="D19" s="96"/>
    </row>
    <row r="20" spans="1:4" x14ac:dyDescent="0.3">
      <c r="B20" s="39"/>
      <c r="C20" s="94"/>
      <c r="D20" s="90"/>
    </row>
    <row r="21" spans="1:4" ht="19.5" customHeight="1" x14ac:dyDescent="0.3">
      <c r="A21" s="91" t="s">
        <v>127</v>
      </c>
      <c r="B21" s="95" t="s">
        <v>128</v>
      </c>
      <c r="C21" s="93"/>
      <c r="D21" s="96"/>
    </row>
    <row r="22" spans="1:4" x14ac:dyDescent="0.3">
      <c r="B22" s="39"/>
      <c r="C22" s="94"/>
      <c r="D22" s="90"/>
    </row>
    <row r="23" spans="1:4" ht="16.5" customHeight="1" x14ac:dyDescent="0.3">
      <c r="A23" s="91" t="s">
        <v>134</v>
      </c>
      <c r="B23" s="95" t="s">
        <v>135</v>
      </c>
      <c r="C23" s="93"/>
      <c r="D23" s="97"/>
    </row>
    <row r="24" spans="1:4" x14ac:dyDescent="0.3">
      <c r="B24" s="39"/>
      <c r="C24" s="94"/>
      <c r="D24" s="90"/>
    </row>
    <row r="25" spans="1:4" ht="37.5" x14ac:dyDescent="0.3">
      <c r="A25" s="91" t="s">
        <v>133</v>
      </c>
      <c r="B25" s="95" t="s">
        <v>143</v>
      </c>
      <c r="C25" s="93"/>
      <c r="D25" s="97"/>
    </row>
    <row r="26" spans="1:4" ht="24.75" customHeight="1" x14ac:dyDescent="0.3">
      <c r="B26" s="39" t="s">
        <v>136</v>
      </c>
      <c r="C26" s="98"/>
    </row>
    <row r="27" spans="1:4" x14ac:dyDescent="0.3">
      <c r="B27" s="39"/>
    </row>
    <row r="28" spans="1:4" ht="39.75" customHeight="1" x14ac:dyDescent="0.3">
      <c r="B28" s="146" t="s">
        <v>144</v>
      </c>
      <c r="C28" s="146"/>
      <c r="D28" s="146"/>
    </row>
    <row r="29" spans="1:4" ht="28.5" customHeight="1" x14ac:dyDescent="0.3">
      <c r="B29" s="39"/>
      <c r="C29" s="39"/>
      <c r="D29" s="39"/>
    </row>
    <row r="30" spans="1:4" x14ac:dyDescent="0.3">
      <c r="B30" s="39" t="s">
        <v>129</v>
      </c>
      <c r="C30" s="50" t="s">
        <v>130</v>
      </c>
    </row>
    <row r="31" spans="1:4" x14ac:dyDescent="0.3">
      <c r="B31" s="39"/>
      <c r="C31" s="50"/>
    </row>
    <row r="32" spans="1:4" x14ac:dyDescent="0.3">
      <c r="B32" s="39" t="s">
        <v>151</v>
      </c>
      <c r="C32" s="50" t="s">
        <v>130</v>
      </c>
    </row>
    <row r="33" spans="2:3" x14ac:dyDescent="0.3">
      <c r="B33" s="39"/>
      <c r="C33" s="50"/>
    </row>
    <row r="34" spans="2:3" x14ac:dyDescent="0.3">
      <c r="B34" s="39" t="s">
        <v>51</v>
      </c>
      <c r="C34" s="50"/>
    </row>
    <row r="35" spans="2:3" x14ac:dyDescent="0.3">
      <c r="C35" s="50"/>
    </row>
    <row r="36" spans="2:3" x14ac:dyDescent="0.3">
      <c r="B36" s="38" t="s">
        <v>131</v>
      </c>
    </row>
    <row r="38" spans="2:3" x14ac:dyDescent="0.3">
      <c r="B38" s="50" t="s">
        <v>132</v>
      </c>
    </row>
  </sheetData>
  <mergeCells count="3">
    <mergeCell ref="C1:D1"/>
    <mergeCell ref="A2:D2"/>
    <mergeCell ref="B28:D28"/>
  </mergeCells>
  <pageMargins left="0.7" right="0.7" top="0.75" bottom="0.75" header="0.3" footer="0.3"/>
  <pageSetup paperSize="9" scale="86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zoomScaleNormal="100" workbookViewId="0">
      <selection activeCell="E41" sqref="E41"/>
    </sheetView>
  </sheetViews>
  <sheetFormatPr defaultRowHeight="15.75" x14ac:dyDescent="0.25"/>
  <cols>
    <col min="1" max="1" width="11.28515625" style="49" customWidth="1"/>
    <col min="2" max="2" width="15.7109375" style="49" customWidth="1"/>
    <col min="3" max="3" width="13.42578125" style="49" customWidth="1"/>
    <col min="4" max="4" width="14.42578125" style="49" customWidth="1"/>
    <col min="5" max="5" width="13.5703125" style="49" customWidth="1"/>
    <col min="6" max="6" width="12.42578125" style="49" customWidth="1"/>
    <col min="7" max="7" width="15.140625" style="49" customWidth="1"/>
    <col min="8" max="8" width="17.28515625" style="49" customWidth="1"/>
    <col min="9" max="9" width="18" style="49" customWidth="1"/>
    <col min="10" max="16384" width="9.140625" style="49"/>
  </cols>
  <sheetData>
    <row r="1" spans="1:9" x14ac:dyDescent="0.25">
      <c r="F1" s="88"/>
      <c r="G1" s="88"/>
      <c r="H1" s="126" t="s">
        <v>155</v>
      </c>
      <c r="I1" s="126"/>
    </row>
    <row r="2" spans="1:9" x14ac:dyDescent="0.25">
      <c r="F2" s="126" t="s">
        <v>172</v>
      </c>
      <c r="G2" s="126"/>
      <c r="H2" s="126"/>
      <c r="I2" s="126"/>
    </row>
    <row r="5" spans="1:9" x14ac:dyDescent="0.25">
      <c r="A5" s="148" t="s">
        <v>93</v>
      </c>
      <c r="B5" s="148"/>
      <c r="C5" s="148"/>
      <c r="D5" s="148"/>
      <c r="E5" s="148"/>
      <c r="F5" s="148"/>
      <c r="G5" s="148"/>
      <c r="H5" s="148"/>
      <c r="I5" s="148"/>
    </row>
    <row r="6" spans="1:9" ht="71.25" customHeight="1" x14ac:dyDescent="0.25">
      <c r="A6" s="147" t="s">
        <v>113</v>
      </c>
      <c r="B6" s="147"/>
      <c r="C6" s="147"/>
      <c r="D6" s="147"/>
      <c r="E6" s="147"/>
      <c r="F6" s="147"/>
      <c r="G6" s="147"/>
      <c r="H6" s="147"/>
      <c r="I6" s="147"/>
    </row>
    <row r="7" spans="1:9" ht="63" customHeight="1" x14ac:dyDescent="0.25">
      <c r="A7" s="154" t="s">
        <v>112</v>
      </c>
      <c r="B7" s="154"/>
      <c r="C7" s="154"/>
      <c r="D7" s="154"/>
      <c r="E7" s="154"/>
      <c r="F7" s="154"/>
      <c r="G7" s="154"/>
      <c r="H7" s="154"/>
      <c r="I7" s="154"/>
    </row>
    <row r="8" spans="1:9" ht="39.75" customHeight="1" x14ac:dyDescent="0.25">
      <c r="A8" s="151" t="s">
        <v>102</v>
      </c>
      <c r="B8" s="152"/>
      <c r="C8" s="152"/>
      <c r="D8" s="152"/>
      <c r="E8" s="153"/>
      <c r="F8" s="149" t="s">
        <v>101</v>
      </c>
      <c r="G8" s="150"/>
      <c r="H8" s="150"/>
      <c r="I8" s="150"/>
    </row>
    <row r="9" spans="1:9" ht="64.5" customHeight="1" x14ac:dyDescent="0.25">
      <c r="A9" s="99" t="s">
        <v>96</v>
      </c>
      <c r="B9" s="99" t="s">
        <v>100</v>
      </c>
      <c r="C9" s="99" t="s">
        <v>77</v>
      </c>
      <c r="D9" s="100" t="s">
        <v>97</v>
      </c>
      <c r="E9" s="99" t="s">
        <v>92</v>
      </c>
      <c r="F9" s="99" t="s">
        <v>96</v>
      </c>
      <c r="G9" s="99" t="s">
        <v>92</v>
      </c>
      <c r="H9" s="99" t="s">
        <v>90</v>
      </c>
      <c r="I9" s="100" t="s">
        <v>97</v>
      </c>
    </row>
    <row r="10" spans="1:9" ht="16.5" customHeight="1" x14ac:dyDescent="0.25">
      <c r="A10" s="101"/>
      <c r="B10" s="102"/>
      <c r="C10" s="99" t="s">
        <v>94</v>
      </c>
      <c r="D10" s="99" t="s">
        <v>94</v>
      </c>
      <c r="E10" s="99" t="s">
        <v>95</v>
      </c>
      <c r="F10" s="99"/>
      <c r="G10" s="99" t="s">
        <v>94</v>
      </c>
      <c r="H10" s="99" t="s">
        <v>95</v>
      </c>
      <c r="I10" s="99" t="str">
        <f>E10</f>
        <v>Кредит</v>
      </c>
    </row>
    <row r="11" spans="1:9" s="104" customFormat="1" ht="30.75" customHeight="1" x14ac:dyDescent="0.25">
      <c r="A11" s="58" t="s">
        <v>99</v>
      </c>
      <c r="B11" s="103"/>
      <c r="C11" s="54"/>
      <c r="D11" s="54"/>
      <c r="E11" s="54">
        <v>0</v>
      </c>
      <c r="F11" s="58" t="s">
        <v>99</v>
      </c>
      <c r="G11" s="58">
        <v>0</v>
      </c>
      <c r="H11" s="54"/>
      <c r="I11" s="54"/>
    </row>
    <row r="12" spans="1:9" ht="18" customHeight="1" x14ac:dyDescent="0.25">
      <c r="A12" s="54" t="s">
        <v>78</v>
      </c>
      <c r="B12" s="54"/>
      <c r="C12" s="54"/>
      <c r="D12" s="54"/>
      <c r="E12" s="54"/>
      <c r="F12" s="54" t="s">
        <v>78</v>
      </c>
      <c r="G12" s="54"/>
      <c r="H12" s="54"/>
      <c r="I12" s="54"/>
    </row>
    <row r="13" spans="1:9" x14ac:dyDescent="0.25">
      <c r="A13" s="54" t="s">
        <v>79</v>
      </c>
      <c r="B13" s="54"/>
      <c r="C13" s="54"/>
      <c r="D13" s="54"/>
      <c r="E13" s="54"/>
      <c r="F13" s="54" t="s">
        <v>79</v>
      </c>
      <c r="G13" s="54"/>
      <c r="H13" s="54"/>
      <c r="I13" s="54"/>
    </row>
    <row r="14" spans="1:9" x14ac:dyDescent="0.25">
      <c r="A14" s="54" t="s">
        <v>80</v>
      </c>
      <c r="B14" s="54"/>
      <c r="C14" s="54"/>
      <c r="D14" s="54"/>
      <c r="E14" s="54"/>
      <c r="F14" s="54" t="s">
        <v>80</v>
      </c>
      <c r="G14" s="54"/>
      <c r="H14" s="54"/>
      <c r="I14" s="54"/>
    </row>
    <row r="15" spans="1:9" x14ac:dyDescent="0.25">
      <c r="A15" s="54" t="s">
        <v>81</v>
      </c>
      <c r="B15" s="54"/>
      <c r="C15" s="54"/>
      <c r="D15" s="54"/>
      <c r="E15" s="54"/>
      <c r="F15" s="54" t="s">
        <v>81</v>
      </c>
      <c r="G15" s="54"/>
      <c r="H15" s="54"/>
      <c r="I15" s="54"/>
    </row>
    <row r="16" spans="1:9" x14ac:dyDescent="0.25">
      <c r="A16" s="54" t="s">
        <v>82</v>
      </c>
      <c r="B16" s="54"/>
      <c r="C16" s="54"/>
      <c r="D16" s="54"/>
      <c r="E16" s="54"/>
      <c r="F16" s="54" t="s">
        <v>82</v>
      </c>
      <c r="G16" s="54"/>
      <c r="H16" s="54"/>
      <c r="I16" s="54"/>
    </row>
    <row r="17" spans="1:9" x14ac:dyDescent="0.25">
      <c r="A17" s="54" t="s">
        <v>83</v>
      </c>
      <c r="B17" s="54"/>
      <c r="C17" s="54"/>
      <c r="D17" s="54"/>
      <c r="E17" s="54"/>
      <c r="F17" s="54" t="s">
        <v>83</v>
      </c>
      <c r="G17" s="54"/>
      <c r="H17" s="54"/>
      <c r="I17" s="54"/>
    </row>
    <row r="18" spans="1:9" x14ac:dyDescent="0.25">
      <c r="A18" s="54" t="s">
        <v>84</v>
      </c>
      <c r="B18" s="54"/>
      <c r="C18" s="54"/>
      <c r="D18" s="54"/>
      <c r="E18" s="54"/>
      <c r="F18" s="54" t="s">
        <v>84</v>
      </c>
      <c r="G18" s="54"/>
      <c r="H18" s="54"/>
      <c r="I18" s="54"/>
    </row>
    <row r="19" spans="1:9" x14ac:dyDescent="0.25">
      <c r="A19" s="54" t="s">
        <v>85</v>
      </c>
      <c r="B19" s="54"/>
      <c r="C19" s="54"/>
      <c r="D19" s="54"/>
      <c r="E19" s="54"/>
      <c r="F19" s="54" t="s">
        <v>85</v>
      </c>
      <c r="G19" s="54"/>
      <c r="H19" s="54"/>
      <c r="I19" s="54"/>
    </row>
    <row r="20" spans="1:9" x14ac:dyDescent="0.25">
      <c r="A20" s="54" t="s">
        <v>86</v>
      </c>
      <c r="B20" s="54"/>
      <c r="C20" s="54"/>
      <c r="D20" s="54"/>
      <c r="E20" s="54"/>
      <c r="F20" s="54" t="s">
        <v>86</v>
      </c>
      <c r="G20" s="54"/>
      <c r="H20" s="54"/>
      <c r="I20" s="54"/>
    </row>
    <row r="21" spans="1:9" x14ac:dyDescent="0.25">
      <c r="A21" s="54" t="s">
        <v>87</v>
      </c>
      <c r="B21" s="54"/>
      <c r="C21" s="54"/>
      <c r="D21" s="54"/>
      <c r="E21" s="54"/>
      <c r="F21" s="54" t="s">
        <v>87</v>
      </c>
      <c r="G21" s="54"/>
      <c r="H21" s="54"/>
      <c r="I21" s="54"/>
    </row>
    <row r="22" spans="1:9" x14ac:dyDescent="0.25">
      <c r="A22" s="54" t="s">
        <v>88</v>
      </c>
      <c r="B22" s="54"/>
      <c r="C22" s="54"/>
      <c r="D22" s="54"/>
      <c r="E22" s="54"/>
      <c r="F22" s="54" t="s">
        <v>88</v>
      </c>
      <c r="G22" s="54"/>
      <c r="H22" s="54"/>
      <c r="I22" s="54"/>
    </row>
    <row r="23" spans="1:9" x14ac:dyDescent="0.25">
      <c r="A23" s="54" t="s">
        <v>89</v>
      </c>
      <c r="B23" s="54"/>
      <c r="C23" s="54"/>
      <c r="D23" s="54"/>
      <c r="E23" s="54"/>
      <c r="F23" s="54" t="s">
        <v>89</v>
      </c>
      <c r="G23" s="54"/>
      <c r="H23" s="54"/>
      <c r="I23" s="54"/>
    </row>
    <row r="24" spans="1:9" ht="28.5" customHeight="1" x14ac:dyDescent="0.25">
      <c r="A24" s="58" t="s">
        <v>91</v>
      </c>
      <c r="B24" s="105">
        <f>SUM(B12:B23)</f>
        <v>0</v>
      </c>
      <c r="C24" s="105">
        <f t="shared" ref="C24:I24" si="0">SUM(C12:C23)</f>
        <v>0</v>
      </c>
      <c r="D24" s="105">
        <f t="shared" si="0"/>
        <v>0</v>
      </c>
      <c r="E24" s="105">
        <f t="shared" si="0"/>
        <v>0</v>
      </c>
      <c r="F24" s="105"/>
      <c r="G24" s="105">
        <f t="shared" si="0"/>
        <v>0</v>
      </c>
      <c r="H24" s="105">
        <f t="shared" si="0"/>
        <v>0</v>
      </c>
      <c r="I24" s="105">
        <f t="shared" si="0"/>
        <v>0</v>
      </c>
    </row>
    <row r="25" spans="1:9" s="104" customFormat="1" ht="30.75" customHeight="1" x14ac:dyDescent="0.25">
      <c r="A25" s="58" t="s">
        <v>98</v>
      </c>
      <c r="B25" s="106"/>
      <c r="C25" s="105"/>
      <c r="D25" s="105"/>
      <c r="E25" s="105">
        <f>E11+E24-D24-C24</f>
        <v>0</v>
      </c>
      <c r="F25" s="107" t="s">
        <v>98</v>
      </c>
      <c r="G25" s="106">
        <f>G11+G24-H24-I24</f>
        <v>0</v>
      </c>
      <c r="H25" s="105"/>
      <c r="I25" s="105"/>
    </row>
    <row r="27" spans="1:9" x14ac:dyDescent="0.25">
      <c r="A27" s="108"/>
      <c r="B27" s="108"/>
      <c r="C27" s="108"/>
      <c r="D27" s="108"/>
      <c r="E27" s="109"/>
    </row>
    <row r="28" spans="1:9" ht="30.75" customHeight="1" x14ac:dyDescent="0.25">
      <c r="A28" s="157" t="s">
        <v>108</v>
      </c>
      <c r="B28" s="157"/>
      <c r="C28" s="157"/>
      <c r="D28" s="157"/>
      <c r="E28" s="110"/>
      <c r="F28" s="157" t="s">
        <v>103</v>
      </c>
      <c r="G28" s="157"/>
      <c r="H28" s="157"/>
      <c r="I28" s="157"/>
    </row>
    <row r="29" spans="1:9" ht="42" customHeight="1" x14ac:dyDescent="0.25">
      <c r="A29" s="155" t="s">
        <v>107</v>
      </c>
      <c r="B29" s="155"/>
      <c r="C29" s="155"/>
      <c r="D29" s="155"/>
      <c r="F29" s="155" t="s">
        <v>107</v>
      </c>
      <c r="G29" s="155"/>
      <c r="H29" s="155"/>
      <c r="I29" s="155"/>
    </row>
    <row r="30" spans="1:9" x14ac:dyDescent="0.25">
      <c r="A30" s="108"/>
      <c r="B30" s="108"/>
      <c r="C30" s="108"/>
      <c r="F30" s="108"/>
      <c r="G30" s="108"/>
      <c r="H30" s="108"/>
    </row>
    <row r="31" spans="1:9" ht="15" customHeight="1" x14ac:dyDescent="0.25">
      <c r="A31" s="156" t="s">
        <v>109</v>
      </c>
      <c r="B31" s="156"/>
      <c r="C31" s="156"/>
      <c r="D31" s="156"/>
      <c r="F31" s="156" t="s">
        <v>106</v>
      </c>
      <c r="G31" s="156"/>
      <c r="H31" s="156"/>
      <c r="I31" s="156"/>
    </row>
    <row r="32" spans="1:9" s="111" customFormat="1" ht="21.75" customHeight="1" x14ac:dyDescent="0.25">
      <c r="A32" s="157" t="s">
        <v>111</v>
      </c>
      <c r="B32" s="157"/>
      <c r="C32" s="157"/>
      <c r="D32" s="157"/>
      <c r="F32" s="157" t="s">
        <v>104</v>
      </c>
      <c r="G32" s="157"/>
      <c r="H32" s="157"/>
      <c r="I32" s="157"/>
    </row>
    <row r="33" spans="1:9" ht="30" customHeight="1" x14ac:dyDescent="0.25">
      <c r="C33" s="112"/>
      <c r="D33" s="113" t="s">
        <v>110</v>
      </c>
      <c r="H33" s="112"/>
      <c r="I33" s="113" t="s">
        <v>105</v>
      </c>
    </row>
    <row r="34" spans="1:9" x14ac:dyDescent="0.25">
      <c r="A34" s="108"/>
      <c r="B34" s="108"/>
      <c r="C34" s="108"/>
      <c r="F34" s="108"/>
      <c r="G34" s="108"/>
      <c r="H34" s="108"/>
    </row>
    <row r="35" spans="1:9" x14ac:dyDescent="0.25">
      <c r="A35" s="110" t="s">
        <v>51</v>
      </c>
      <c r="B35" s="108"/>
      <c r="C35" s="108"/>
      <c r="F35" s="110" t="s">
        <v>51</v>
      </c>
      <c r="G35" s="108"/>
      <c r="H35" s="108"/>
    </row>
    <row r="37" spans="1:9" x14ac:dyDescent="0.25">
      <c r="A37" s="49" t="s">
        <v>114</v>
      </c>
    </row>
    <row r="38" spans="1:9" x14ac:dyDescent="0.25">
      <c r="A38" s="49" t="s">
        <v>115</v>
      </c>
    </row>
  </sheetData>
  <mergeCells count="15">
    <mergeCell ref="A29:D29"/>
    <mergeCell ref="A31:D31"/>
    <mergeCell ref="A32:D32"/>
    <mergeCell ref="F28:I28"/>
    <mergeCell ref="F29:I29"/>
    <mergeCell ref="F31:I31"/>
    <mergeCell ref="F32:I32"/>
    <mergeCell ref="A28:D28"/>
    <mergeCell ref="F2:I2"/>
    <mergeCell ref="H1:I1"/>
    <mergeCell ref="A6:I6"/>
    <mergeCell ref="A5:I5"/>
    <mergeCell ref="F8:I8"/>
    <mergeCell ref="A8:E8"/>
    <mergeCell ref="A7:I7"/>
  </mergeCells>
  <pageMargins left="0.7" right="0.7" top="0.75" bottom="0.75" header="0.3" footer="0.3"/>
  <pageSetup paperSize="9" scale="65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zoomScaleNormal="100" workbookViewId="0">
      <selection activeCell="B14" sqref="B14"/>
    </sheetView>
  </sheetViews>
  <sheetFormatPr defaultRowHeight="40.5" customHeight="1" x14ac:dyDescent="0.3"/>
  <cols>
    <col min="1" max="1" width="4.7109375" style="50" customWidth="1"/>
    <col min="2" max="2" width="87.85546875" style="39" customWidth="1"/>
    <col min="3" max="16384" width="9.140625" style="38"/>
  </cols>
  <sheetData>
    <row r="1" spans="1:5" ht="40.5" customHeight="1" x14ac:dyDescent="0.3">
      <c r="B1" s="51" t="s">
        <v>156</v>
      </c>
      <c r="C1" s="39"/>
      <c r="D1" s="39"/>
      <c r="E1" s="39"/>
    </row>
    <row r="2" spans="1:5" ht="40.5" customHeight="1" x14ac:dyDescent="0.3">
      <c r="B2" s="51" t="s">
        <v>172</v>
      </c>
      <c r="C2" s="39"/>
      <c r="D2" s="39"/>
      <c r="E2" s="39"/>
    </row>
    <row r="3" spans="1:5" ht="14.25" customHeight="1" x14ac:dyDescent="0.3"/>
    <row r="4" spans="1:5" ht="40.5" customHeight="1" x14ac:dyDescent="0.3">
      <c r="B4" s="39" t="s">
        <v>145</v>
      </c>
    </row>
    <row r="5" spans="1:5" ht="15.75" customHeight="1" x14ac:dyDescent="0.3"/>
    <row r="6" spans="1:5" ht="0.75" customHeight="1" x14ac:dyDescent="0.3"/>
    <row r="7" spans="1:5" ht="40.5" customHeight="1" x14ac:dyDescent="0.3">
      <c r="B7" s="44" t="s">
        <v>165</v>
      </c>
    </row>
    <row r="8" spans="1:5" ht="21" customHeight="1" x14ac:dyDescent="0.3"/>
    <row r="9" spans="1:5" ht="46.5" customHeight="1" x14ac:dyDescent="0.3">
      <c r="A9" s="29" t="s">
        <v>117</v>
      </c>
      <c r="B9" s="22" t="s">
        <v>166</v>
      </c>
    </row>
    <row r="10" spans="1:5" ht="36" customHeight="1" x14ac:dyDescent="0.3">
      <c r="A10" s="29" t="s">
        <v>123</v>
      </c>
      <c r="B10" s="22" t="s">
        <v>146</v>
      </c>
    </row>
    <row r="11" spans="1:5" ht="36" customHeight="1" x14ac:dyDescent="0.3">
      <c r="A11" s="29" t="s">
        <v>124</v>
      </c>
      <c r="B11" s="22" t="s">
        <v>148</v>
      </c>
    </row>
    <row r="12" spans="1:5" ht="44.25" customHeight="1" x14ac:dyDescent="0.3">
      <c r="A12" s="29" t="s">
        <v>127</v>
      </c>
      <c r="B12" s="22" t="s">
        <v>147</v>
      </c>
    </row>
    <row r="13" spans="1:5" ht="63.75" customHeight="1" x14ac:dyDescent="0.3">
      <c r="A13" s="29" t="s">
        <v>134</v>
      </c>
      <c r="B13" s="22" t="s">
        <v>175</v>
      </c>
    </row>
    <row r="14" spans="1:5" ht="26.25" customHeight="1" x14ac:dyDescent="0.3">
      <c r="A14" s="29" t="s">
        <v>133</v>
      </c>
      <c r="B14" s="22" t="s">
        <v>167</v>
      </c>
    </row>
    <row r="16" spans="1:5" ht="3" customHeight="1" x14ac:dyDescent="0.3"/>
    <row r="17" spans="2:2" ht="40.5" customHeight="1" x14ac:dyDescent="0.3">
      <c r="B17" s="39" t="s">
        <v>149</v>
      </c>
    </row>
    <row r="18" spans="2:2" ht="15" customHeight="1" x14ac:dyDescent="0.3"/>
    <row r="19" spans="2:2" ht="40.5" customHeight="1" x14ac:dyDescent="0.3">
      <c r="B19" s="39" t="s">
        <v>150</v>
      </c>
    </row>
  </sheetData>
  <pageMargins left="0.7" right="0.7" top="0.75" bottom="0.75" header="0.3" footer="0.3"/>
  <pageSetup paperSize="9" scale="94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4</vt:i4>
      </vt:variant>
    </vt:vector>
  </HeadingPairs>
  <TitlesOfParts>
    <vt:vector size="12" baseType="lpstr">
      <vt:lpstr>Пример10 ПБ</vt:lpstr>
      <vt:lpstr>ПримерТаблица2</vt:lpstr>
      <vt:lpstr>ПримерСведения</vt:lpstr>
      <vt:lpstr>10-ПБ</vt:lpstr>
      <vt:lpstr>Таблица 2</vt:lpstr>
      <vt:lpstr>Сведения</vt:lpstr>
      <vt:lpstr>Акт сверки</vt:lpstr>
      <vt:lpstr>Пояс. записка</vt:lpstr>
      <vt:lpstr>'10-ПБ'!Область_печати</vt:lpstr>
      <vt:lpstr>'Пример10 ПБ'!Область_печати</vt:lpstr>
      <vt:lpstr>ПримерТаблица2!Область_печати</vt:lpstr>
      <vt:lpstr>Сведения!Область_печати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2013-11-07T10:34:37Z</dcterms:modified>
</cp:coreProperties>
</file>